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101.80\南越前町\総務課\財政\財政共有G\★7000 決算統計関係\令和1年度決算統計関係\800 財政状況資料集\財政状況資料集（２回目）\02.県へ提出\"/>
    </mc:Choice>
  </mc:AlternateContent>
  <bookViews>
    <workbookView xWindow="0" yWindow="0" windowWidth="28800" windowHeight="11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<sst xmlns="http://schemas.openxmlformats.org/spreadsheetml/2006/main" count="1135" uniqueCount="636">
  <si>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</si>
  <si>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</si>
  <si>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</si>
  <si>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</si>
  <si>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</si>
  <si>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</si>
  <si>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</si>
  <si>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</si>
  <si>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</si>
  <si>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</si>
  <si>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</si>
  <si>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</si>
  <si>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</si>
  <si>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</si>
  <si>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</si>
  <si>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</si>
  <si>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</si>
  <si>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</si>
  <si>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</si>
  <si>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</si>
  <si>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</si>
  <si>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</si>
  <si>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</si>
  <si>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</si>
  <si>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</si>
  <si>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</si>
  <si>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</si>
  <si>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</si>
  <si>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</si>
  <si>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</si>
  <si>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</si>
  <si>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</si>
  <si>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</si>
  <si>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</si>
  <si>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</si>
  <si>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</si>
  <si>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</si>
  <si>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</si>
  <si>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</si>
  <si>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</si>
  <si>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</si>
  <si>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</si>
  <si>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</si>
  <si>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</si>
  <si>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</si>
  <si>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</si>
  <si>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</si>
  <si>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</si>
  <si>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</si>
  <si>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</si>
  <si>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</si>
  <si>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</si>
  <si>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</si>
  <si>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</si>
  <si>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</si>
  <si>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</si>
  <si>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</si>
  <si>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</si>
  <si>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</si>
  <si>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</si>
  <si>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</si>
  <si>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</si>
  <si>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</si>
  <si>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</si>
  <si>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</si>
  <si>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</si>
  <si>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</si>
  <si>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</si>
  <si>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</si>
  <si>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</si>
  <si>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</si>
  <si>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</si>
  <si>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</si>
  <si>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</si>
  <si>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</si>
  <si>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</si>
  <si>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</si>
  <si>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</si>
  <si>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</si>
  <si>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</si>
  <si>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</si>
  <si>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</si>
  <si>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</si>
  <si>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</si>
  <si>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</si>
  <si>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</si>
  <si>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</si>
  <si>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</si>
  <si>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</si>
  <si>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</si>
  <si>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</si>
  <si>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</si>
  <si>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</si>
  <si>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</si>
  <si>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</si>
  <si>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</si>
  <si>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</si>
  <si>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</si>
  <si>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</si>
  <si>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</si>
  <si>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</si>
  <si>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</si>
  <si>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</si>
  <si>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</si>
  <si>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</si>
  <si>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</si>
  <si>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</si>
  <si>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</si>
  <si>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</si>
  <si>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</si>
  <si>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</si>
  <si>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</si>
  <si>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</si>
  <si>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</si>
  <si>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</si>
  <si>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</si>
  <si>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</si>
  <si>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</si>
  <si>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</si>
  <si>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</si>
  <si>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</si>
  <si>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</si>
  <si>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</si>
  <si>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</si>
  <si>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</si>
  <si>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</si>
  <si>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</si>
  <si>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</si>
  <si>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</si>
  <si>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</si>
  <si>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</si>
  <si>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</si>
  <si>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</si>
  <si>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</si>
  <si>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</si>
  <si>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</si>
  <si>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</si>
  <si>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</si>
  <si>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</si>
  <si>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</si>
  <si>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</si>
  <si>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</si>
  <si>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</si>
  <si>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</si>
  <si>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</si>
  <si>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</si>
  <si>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</si>
  <si>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</si>
  <si>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</si>
  <si>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</si>
  <si>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</si>
  <si>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</si>
  <si>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</si>
  <si>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</si>
  <si>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</si>
  <si>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</si>
  <si>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</si>
  <si>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</si>
  <si>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</si>
  <si>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</si>
  <si>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</si>
  <si>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</si>
  <si>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</si>
  <si>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</si>
  <si>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</si>
  <si>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</si>
  <si>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</si>
  <si>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</si>
  <si>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</si>
  <si>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</si>
  <si>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</si>
  <si>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</si>
  <si>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</si>
  <si>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</si>
  <si>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</si>
  <si>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</si>
  <si>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</si>
  <si>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</si>
  <si>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</si>
  <si>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</si>
  <si>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</si>
  <si>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</si>
  <si>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</si>
  <si>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</si>
  <si>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</si>
  <si>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</si>
  <si>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</si>
  <si>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</si>
  <si>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</si>
  <si>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</si>
  <si>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</si>
  <si>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</si>
  <si>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</si>
  <si>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</si>
  <si>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</si>
  <si>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</si>
  <si>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</si>
  <si>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</si>
  <si>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</si>
  <si>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</si>
  <si>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</si>
  <si>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</si>
  <si>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</si>
  <si>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</si>
  <si>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</si>
  <si>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</si>
  <si>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</si>
  <si>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</si>
  <si>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</si>
  <si>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福井県南越前町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</si>
  <si>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</si>
  <si>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</si>
  <si>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</si>
  <si>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</si>
  <si>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</si>
  <si>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</si>
  <si>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</si>
  <si>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</si>
  <si>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</si>
  <si>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</si>
  <si>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</si>
  <si>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</si>
  <si>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</si>
  <si>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</si>
  <si>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</si>
  <si>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</si>
  <si>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</si>
  <si>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</si>
  <si>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</si>
  <si>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</si>
  <si>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</si>
  <si>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</si>
  <si>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</si>
  <si>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</si>
  <si>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</si>
  <si>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</si>
  <si>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</si>
  <si>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</si>
  <si>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</si>
  <si>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</si>
  <si>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</si>
  <si>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</si>
  <si>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</si>
  <si>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t>
    <phoneticPr fontId="5"/>
  </si>
  <si>
    <t>地方消費税交付金</t>
  </si>
  <si>
    <t>　　　法人税割</t>
    <phoneticPr fontId="5"/>
  </si>
  <si>
    <t>農林水産業費</t>
  </si>
  <si>
    <t>ゴルフ場利用税交付金</t>
  </si>
  <si>
    <t>-</t>
    <phoneticPr fontId="5"/>
  </si>
  <si>
    <t>　　固定資産税</t>
    <phoneticPr fontId="5"/>
  </si>
  <si>
    <t>-</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</si>
  <si>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</si>
  <si>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</si>
  <si>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</si>
  <si>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</si>
  <si>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</si>
  <si>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</si>
  <si>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</si>
  <si>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</si>
  <si>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</si>
  <si>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</si>
  <si>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</si>
  <si>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</si>
  <si>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</si>
  <si>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</si>
  <si>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</si>
  <si>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</si>
  <si>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</si>
  <si>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</si>
  <si>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</si>
  <si>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</si>
  <si>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</si>
  <si>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</si>
  <si>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</si>
  <si>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</si>
  <si>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</si>
  <si>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</si>
  <si>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</si>
  <si>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</si>
  <si>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</si>
  <si>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</si>
  <si>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</si>
  <si>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</si>
  <si>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</si>
  <si>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</si>
  <si>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</si>
  <si>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</si>
  <si>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</si>
  <si>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</si>
  <si>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</si>
  <si>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</si>
  <si>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</si>
  <si>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</si>
  <si>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</si>
  <si>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</si>
  <si>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</si>
  <si>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</si>
  <si>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</si>
  <si>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</si>
  <si>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</si>
  <si>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</si>
  <si>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</si>
  <si>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</si>
  <si>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</si>
  <si>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</si>
  <si>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</si>
  <si>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</si>
  <si>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</si>
  <si>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</si>
  <si>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</si>
  <si>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</si>
  <si>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</si>
  <si>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</si>
  <si>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</si>
  <si>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</si>
  <si>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</si>
  <si>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</si>
  <si>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</si>
  <si>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</si>
  <si>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</si>
  <si>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</si>
  <si>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</si>
  <si>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</si>
  <si>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</si>
  <si>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</si>
  <si>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</si>
  <si>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</si>
  <si>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</si>
  <si>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</si>
  <si>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</si>
  <si>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</si>
  <si>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</si>
  <si>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</si>
  <si>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</si>
  <si>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</si>
  <si>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</si>
  <si>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</si>
  <si>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</si>
  <si>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</si>
  <si>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</si>
  <si>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</si>
  <si>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</si>
  <si>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</si>
  <si>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</si>
  <si>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</si>
  <si>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</si>
  <si>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</si>
  <si>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</si>
  <si>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</si>
  <si>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</si>
  <si>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</si>
  <si>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</si>
  <si>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</si>
  <si>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</si>
  <si>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</si>
  <si>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</si>
  <si>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</si>
  <si>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</si>
  <si>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</si>
  <si>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</si>
  <si>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</si>
  <si>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</si>
  <si>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</si>
  <si>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</si>
  <si>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</si>
  <si>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</si>
  <si>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</si>
  <si>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</si>
  <si>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</si>
  <si>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福井県南越前町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</si>
  <si>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</si>
  <si>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</si>
  <si>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</si>
  <si>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</si>
  <si>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</si>
  <si>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</si>
  <si>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</si>
  <si>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</si>
  <si>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</si>
  <si>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</si>
  <si>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</si>
  <si>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</si>
  <si>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</si>
  <si>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</si>
  <si>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</si>
  <si>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</si>
  <si>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</si>
  <si>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</si>
  <si>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</si>
  <si>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</si>
  <si>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</si>
  <si>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</si>
  <si>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</si>
  <si>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</si>
  <si>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</si>
  <si>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</si>
  <si>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</si>
  <si>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</si>
  <si>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</si>
  <si>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</si>
  <si>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</si>
  <si>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</si>
  <si>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</si>
  <si>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</si>
  <si>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</si>
  <si>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</si>
  <si>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</si>
  <si>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</si>
  <si>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</si>
  <si>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</si>
  <si>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</si>
  <si>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</si>
  <si>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</si>
  <si>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</si>
  <si>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</si>
  <si>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</si>
  <si>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</si>
  <si>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</si>
  <si>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</si>
  <si>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</si>
  <si>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</si>
  <si>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</si>
  <si>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</si>
  <si>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</si>
  <si>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</si>
  <si>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</si>
  <si>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</si>
  <si>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</si>
  <si>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</si>
  <si>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</si>
  <si>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</si>
  <si>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</si>
  <si>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</si>
  <si>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</si>
  <si>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</si>
  <si>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</si>
  <si>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</si>
  <si>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</si>
  <si>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</si>
  <si>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</si>
  <si>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</si>
  <si>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</si>
  <si>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</si>
  <si>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</si>
  <si>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</si>
  <si>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</si>
  <si>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</si>
  <si>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</si>
  <si>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</si>
  <si>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</si>
  <si>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</si>
  <si>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</si>
  <si>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</si>
  <si>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</si>
  <si>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</si>
  <si>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</si>
  <si>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</si>
  <si>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</si>
  <si>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</si>
  <si>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</si>
  <si>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</si>
  <si>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</si>
  <si>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</si>
  <si>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</si>
  <si>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</si>
  <si>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</si>
  <si>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</si>
  <si>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</si>
  <si>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</si>
  <si>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</si>
  <si>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</si>
  <si>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</si>
  <si>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</si>
  <si>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</si>
  <si>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</si>
  <si>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</si>
  <si>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</si>
  <si>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</si>
  <si>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</si>
  <si>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</si>
  <si>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</si>
  <si>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</si>
  <si>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</si>
  <si>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</si>
  <si>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農業集落排水施設特別会計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</si>
  <si>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</si>
  <si>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</si>
  <si>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</si>
  <si>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</si>
  <si>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下水道特別会計</t>
    <phoneticPr fontId="5"/>
  </si>
  <si>
    <t>(Ｆ)</t>
    <phoneticPr fontId="5"/>
  </si>
  <si>
    <t>個別排水処理施設特別会計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</si>
  <si>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</si>
  <si>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</si>
  <si>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</si>
  <si>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</si>
  <si>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</si>
  <si>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</si>
  <si>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</si>
  <si>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</si>
  <si>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</si>
  <si>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</si>
  <si>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</si>
  <si>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</si>
  <si>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</si>
  <si>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</si>
  <si>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</si>
  <si>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</si>
  <si>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</si>
  <si>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</si>
  <si>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</si>
  <si>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</si>
  <si>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</si>
  <si>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</si>
  <si>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</si>
  <si>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</si>
  <si>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</si>
  <si>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</si>
  <si>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</si>
  <si>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</si>
  <si>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</si>
  <si>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</si>
  <si>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</si>
  <si>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</si>
  <si>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</si>
  <si>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</si>
  <si>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</si>
  <si>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</si>
  <si>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</si>
  <si>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</si>
  <si>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</si>
  <si>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</si>
  <si>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</si>
  <si>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</si>
  <si>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</si>
  <si>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</si>
  <si>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</si>
  <si>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</si>
  <si>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</si>
  <si>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</si>
  <si>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</si>
  <si>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</si>
  <si>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</si>
  <si>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</si>
  <si>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</si>
  <si>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</si>
  <si>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</si>
  <si>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</si>
  <si>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</si>
  <si>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</si>
  <si>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</si>
  <si>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</si>
  <si>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</si>
  <si>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</si>
  <si>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</si>
  <si>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</si>
  <si>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</si>
  <si>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</si>
  <si>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</si>
  <si>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</si>
  <si>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</si>
  <si>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</si>
  <si>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</si>
  <si>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</si>
  <si>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</si>
  <si>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</si>
  <si>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</si>
  <si>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</si>
  <si>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</si>
  <si>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</si>
  <si>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</si>
  <si>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</si>
  <si>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</si>
  <si>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</si>
  <si>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</si>
  <si>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</si>
  <si>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3.31</t>
  </si>
  <si>
    <t>▲ 1.57</t>
  </si>
  <si>
    <t>一般会計</t>
  </si>
  <si>
    <t>水道事業会計</t>
  </si>
  <si>
    <t>介護保険特別会計</t>
  </si>
  <si>
    <t>国民健康保険特別会計</t>
  </si>
  <si>
    <t>河野診療所特別会計</t>
  </si>
  <si>
    <t>老人保健施設特別会計</t>
  </si>
  <si>
    <t>国民健康保険今庄診療所特別会計</t>
  </si>
  <si>
    <t>農業者労働災害共済特別会計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</si>
  <si>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</si>
  <si>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</si>
  <si>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</si>
  <si>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</si>
  <si>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</si>
  <si>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</si>
  <si>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</si>
  <si>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</si>
  <si>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</si>
  <si>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</si>
  <si>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</si>
  <si>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</si>
  <si>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</si>
  <si>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</si>
  <si>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</si>
  <si>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</si>
  <si>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</si>
  <si>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</si>
  <si>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</si>
  <si>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</si>
  <si>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</si>
  <si>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</si>
  <si>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</si>
  <si>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</si>
  <si>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</si>
  <si>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t>
    <phoneticPr fontId="2"/>
  </si>
  <si>
    <t>-</t>
    <phoneticPr fontId="2"/>
  </si>
  <si>
    <t>地域振興基金</t>
  </si>
  <si>
    <t>高齢者保健福祉基金</t>
  </si>
  <si>
    <t>青少年育成代継基金</t>
  </si>
  <si>
    <t>ふるさとこうの振興基金</t>
  </si>
  <si>
    <t>電源立地地域対策交付金事業維持基金</t>
  </si>
  <si>
    <t>青少年育成代継基金</t>
    <phoneticPr fontId="2"/>
  </si>
  <si>
    <t>ふるさとこうの振興基金</t>
    <phoneticPr fontId="2"/>
  </si>
  <si>
    <t>高齢者保健福祉基金</t>
    <rPh sb="0" eb="3">
      <t>コウレイシャ</t>
    </rPh>
    <rPh sb="3" eb="5">
      <t>ホケン</t>
    </rPh>
    <rPh sb="5" eb="7">
      <t>フクシ</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</si>
  <si>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</si>
  <si>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</si>
  <si>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</si>
  <si>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</si>
  <si>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</si>
  <si>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</si>
  <si>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</si>
  <si>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</si>
  <si>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</si>
  <si>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</si>
  <si>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</si>
  <si>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</si>
  <si>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</si>
  <si>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地方債の発行限度を定めていることや、財政調整基金の一定額の確保と安定的運用を行ってきていることから将来負担は減少してきており、令和元年度は前年度に引き続き比率はマイナス（無し）となった。
　有形固定資産減価償却率については直近１０年間で耐震化等により施設の大規模工事が発生したことにより、全国平均を下回る結果となっている。今後は町の公共施設等総合管理計画をもとに、総合的かつ計画的に管理し、長寿命化を目指していく。</t>
    <rPh sb="26" eb="28">
      <t>イッテイ</t>
    </rPh>
    <rPh sb="28" eb="29">
      <t>ガク</t>
    </rPh>
    <rPh sb="30" eb="32">
      <t>カクホ</t>
    </rPh>
    <rPh sb="33" eb="36">
      <t>アンテイテキ</t>
    </rPh>
    <rPh sb="36" eb="38">
      <t>ウンヨウ</t>
    </rPh>
    <rPh sb="64" eb="66">
      <t>レイワ</t>
    </rPh>
    <rPh sb="66" eb="68">
      <t>ガンネン</t>
    </rPh>
    <rPh sb="68" eb="69">
      <t>ド</t>
    </rPh>
    <phoneticPr fontId="5"/>
  </si>
  <si>
    <t>　地方債の発行限度を定めていることや、財政調整基金を一定額確保できていることから将来負担は減少してきており、令和元年度は前年度に引き続き比率はマイナス（無し）となった。
　実質公債比率についても地方債の発行抑制により年々減少し、本年度は類似団体平均を下回る結果となった。比率減少のピークが近いため引き続き地方債発行を抑制し健全な財政運営に努めていく。</t>
    <rPh sb="26" eb="28">
      <t>イッテイ</t>
    </rPh>
    <rPh sb="28" eb="29">
      <t>ガク</t>
    </rPh>
    <rPh sb="29" eb="31">
      <t>カクホ</t>
    </rPh>
    <rPh sb="54" eb="56">
      <t>レイワ</t>
    </rPh>
    <rPh sb="56" eb="58">
      <t>ガンネン</t>
    </rPh>
    <rPh sb="114" eb="117">
      <t>ホンネンド</t>
    </rPh>
    <rPh sb="118" eb="120">
      <t>ルイジ</t>
    </rPh>
    <rPh sb="120" eb="122">
      <t>ダンタイ</t>
    </rPh>
    <rPh sb="122" eb="124">
      <t>ヘイキン</t>
    </rPh>
    <rPh sb="125" eb="127">
      <t>シタマワ</t>
    </rPh>
    <rPh sb="128" eb="130">
      <t>ケッカ</t>
    </rPh>
    <rPh sb="135" eb="137">
      <t>ヒリツ</t>
    </rPh>
    <rPh sb="137" eb="139">
      <t>ゲンショウ</t>
    </rPh>
    <rPh sb="144" eb="145">
      <t>チカ</t>
    </rPh>
    <rPh sb="148" eb="149">
      <t>ヒ</t>
    </rPh>
    <rPh sb="150" eb="151">
      <t>ツヅ</t>
    </rPh>
    <rPh sb="152" eb="155">
      <t>チホウサイ</t>
    </rPh>
    <rPh sb="155" eb="157">
      <t>ハッコウ</t>
    </rPh>
    <rPh sb="158" eb="160">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</si>
</sst>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19C5-4AA4-9582-09DE9DEC30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140234</c:v>
                </c:pt>
                <c:pt idx="1">
                  <c:v>165498</c:v>
                </c:pt>
                <c:pt idx="2">
                  <c:v>181433</c:v>
                </c:pt>
                <c:pt idx="3">
                  <c:v>149748</c:v>
                </c:pt>
                <c:pt idx="4">
                  <c:v>145587</c:v>
                </c:pt>
              </c:numCache>
            </c:numRef>
          </c:val>
          <c:smooth val="0"/>
          <c:extLst>
            <c:ext xmlns:c16="http://schemas.microsoft.com/office/drawing/2014/chart" uri="{C3380CC4-5D6E-409C-BE32-E72D297353CC}">
              <c16:uniqueId val="{00000001-19C5-4AA4-9582-09DE9DEC30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8.4600000000000009</c:v>
                </c:pt>
                <c:pt idx="1">
                  <c:v>6.95</c:v>
                </c:pt>
                <c:pt idx="2">
                  <c:v>6.96</c:v>
                </c:pt>
                <c:pt idx="3">
                  <c:v>5.54</c:v>
                </c:pt>
                <c:pt idx="4">
                  <c:v>6.86</c:v>
                </c:pt>
              </c:numCache>
            </c:numRef>
          </c:val>
          <c:extLst>
            <c:ext xmlns:c16="http://schemas.microsoft.com/office/drawing/2014/chart" uri="{C3380CC4-5D6E-409C-BE32-E72D297353CC}">
              <c16:uniqueId val="{00000000-F674-448E-B039-F5D1F0D0CD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36.770000000000003</c:v>
                </c:pt>
                <c:pt idx="1">
                  <c:v>42.09</c:v>
                </c:pt>
                <c:pt idx="2">
                  <c:v>40.159999999999997</c:v>
                </c:pt>
                <c:pt idx="3">
                  <c:v>41.46</c:v>
                </c:pt>
                <c:pt idx="4">
                  <c:v>44.4</c:v>
                </c:pt>
              </c:numCache>
            </c:numRef>
          </c:val>
          <c:extLst>
            <c:ext xmlns:c16="http://schemas.microsoft.com/office/drawing/2014/chart" uri="{C3380CC4-5D6E-409C-BE32-E72D297353CC}">
              <c16:uniqueId val="{00000001-F674-448E-B039-F5D1F0D0CD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c:v>
                </c:pt>
                <c:pt idx="1">
                  <c:v>2.65</c:v>
                </c:pt>
                <c:pt idx="2">
                  <c:v>-3.31</c:v>
                </c:pt>
                <c:pt idx="3">
                  <c:v>-1.57</c:v>
                </c:pt>
                <c:pt idx="4">
                  <c:v>2.75</c:v>
                </c:pt>
              </c:numCache>
            </c:numRef>
          </c:val>
          <c:smooth val="0"/>
          <c:extLst>
            <c:ext xmlns:c16="http://schemas.microsoft.com/office/drawing/2014/chart" uri="{C3380CC4-5D6E-409C-BE32-E72D297353CC}">
              <c16:uniqueId val="{00000002-F674-448E-B039-F5D1F0D0CD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D34E-4F6E-93CB-68777ABC00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4E-4F6E-93CB-68777ABC0042}"/>
            </c:ext>
          </c:extLst>
        </c:ser>
        <c:ser>
          <c:idx val="2"/>
          <c:order val="2"/>
          <c:tx>
            <c:strRef>
              <c:f>データシート!$A$29</c:f>
              <c:strCache>
                <c:ptCount val="1"/>
                <c:pt idx="0">
                  <c:v>農業者労働災害共済特別会計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D34E-4F6E-93CB-68777ABC0042}"/>
            </c:ext>
          </c:extLst>
        </c:ser>
        <c:ser>
          <c:idx val="3"/>
          <c:order val="3"/>
          <c:tx>
            <c:strRef>
              <c:f>データシート!$A$30</c:f>
              <c:strCache>
                <c:ptCount val="1"/>
                <c:pt idx="0">
                  <c:v>国民健康保険今庄診療所特別会計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D34E-4F6E-93CB-68777ABC0042}"/>
            </c:ext>
          </c:extLst>
        </c:ser>
        <c:ser>
          <c:idx val="4"/>
          <c:order val="4"/>
          <c:tx>
            <c:strRef>
              <c:f>データシート!$A$31</c:f>
              <c:strCache>
                <c:ptCount val="1"/>
                <c:pt idx="0">
                  <c:v>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34E-4F6E-93CB-68777ABC0042}"/>
            </c:ext>
          </c:extLst>
        </c:ser>
        <c:ser>
          <c:idx val="5"/>
          <c:order val="5"/>
          <c:tx>
            <c:strRef>
              <c:f>データシート!$A$32</c:f>
              <c:strCache>
                <c:ptCount val="1"/>
                <c:pt idx="0">
                  <c:v>河野診療所特別会計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D34E-4F6E-93CB-68777ABC004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0.02</c:v>
                </c:pt>
                <c:pt idx="4">
                  <c:v>#N/A</c:v>
                </c:pt>
                <c:pt idx="5">
                  <c:v>1.69</c:v>
                </c:pt>
                <c:pt idx="6">
                  <c:v>#N/A</c:v>
                </c:pt>
                <c:pt idx="7">
                  <c:v>0.37</c:v>
                </c:pt>
                <c:pt idx="8">
                  <c:v>#N/A</c:v>
                </c:pt>
                <c:pt idx="9">
                  <c:v>0.14000000000000001</c:v>
                </c:pt>
              </c:numCache>
            </c:numRef>
          </c:val>
          <c:extLst>
            <c:ext xmlns:c16="http://schemas.microsoft.com/office/drawing/2014/chart" uri="{C3380CC4-5D6E-409C-BE32-E72D297353CC}">
              <c16:uniqueId val="{00000006-D34E-4F6E-93CB-68777ABC004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0.41</c:v>
                </c:pt>
                <c:pt idx="2">
                  <c:v>#N/A</c:v>
                </c:pt>
                <c:pt idx="3">
                  <c:v>0.26</c:v>
                </c:pt>
                <c:pt idx="4">
                  <c:v>#N/A</c:v>
                </c:pt>
                <c:pt idx="5">
                  <c:v>0</c:v>
                </c:pt>
                <c:pt idx="6">
                  <c:v>#N/A</c:v>
                </c:pt>
                <c:pt idx="7">
                  <c:v>0.35</c:v>
                </c:pt>
                <c:pt idx="8">
                  <c:v>#N/A</c:v>
                </c:pt>
                <c:pt idx="9">
                  <c:v>0.92</c:v>
                </c:pt>
              </c:numCache>
            </c:numRef>
          </c:val>
          <c:extLst>
            <c:ext xmlns:c16="http://schemas.microsoft.com/office/drawing/2014/chart" uri="{C3380CC4-5D6E-409C-BE32-E72D297353CC}">
              <c16:uniqueId val="{00000007-D34E-4F6E-93CB-68777ABC004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3.81</c:v>
                </c:pt>
                <c:pt idx="2">
                  <c:v>#N/A</c:v>
                </c:pt>
                <c:pt idx="3">
                  <c:v>3.14</c:v>
                </c:pt>
                <c:pt idx="4">
                  <c:v>#N/A</c:v>
                </c:pt>
                <c:pt idx="5">
                  <c:v>2.42</c:v>
                </c:pt>
                <c:pt idx="6">
                  <c:v>#N/A</c:v>
                </c:pt>
                <c:pt idx="7">
                  <c:v>1.52</c:v>
                </c:pt>
                <c:pt idx="8">
                  <c:v>#N/A</c:v>
                </c:pt>
                <c:pt idx="9">
                  <c:v>1.4</c:v>
                </c:pt>
              </c:numCache>
            </c:numRef>
          </c:val>
          <c:extLst>
            <c:ext xmlns:c16="http://schemas.microsoft.com/office/drawing/2014/chart" uri="{C3380CC4-5D6E-409C-BE32-E72D297353CC}">
              <c16:uniqueId val="{00000008-D34E-4F6E-93CB-68777ABC00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7.85</c:v>
                </c:pt>
                <c:pt idx="2">
                  <c:v>#N/A</c:v>
                </c:pt>
                <c:pt idx="3">
                  <c:v>6.92</c:v>
                </c:pt>
                <c:pt idx="4">
                  <c:v>#N/A</c:v>
                </c:pt>
                <c:pt idx="5">
                  <c:v>6.93</c:v>
                </c:pt>
                <c:pt idx="6">
                  <c:v>#N/A</c:v>
                </c:pt>
                <c:pt idx="7">
                  <c:v>5.32</c:v>
                </c:pt>
                <c:pt idx="8">
                  <c:v>#N/A</c:v>
                </c:pt>
                <c:pt idx="9">
                  <c:v>6.83</c:v>
                </c:pt>
              </c:numCache>
            </c:numRef>
          </c:val>
          <c:extLst>
            <c:ext xmlns:c16="http://schemas.microsoft.com/office/drawing/2014/chart" uri="{C3380CC4-5D6E-409C-BE32-E72D297353CC}">
              <c16:uniqueId val="{00000009-D34E-4F6E-93CB-68777ABC00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1150</c:v>
                </c:pt>
                <c:pt idx="5">
                  <c:v>1137</c:v>
                </c:pt>
                <c:pt idx="8">
                  <c:v>1108</c:v>
                </c:pt>
                <c:pt idx="11">
                  <c:v>1076</c:v>
                </c:pt>
                <c:pt idx="14">
                  <c:v>956</c:v>
                </c:pt>
              </c:numCache>
            </c:numRef>
          </c:val>
          <c:extLst>
            <c:ext xmlns:c16="http://schemas.microsoft.com/office/drawing/2014/chart" uri="{C3380CC4-5D6E-409C-BE32-E72D297353CC}">
              <c16:uniqueId val="{00000000-ED02-46C8-8517-B9E941A862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02-46C8-8517-B9E941A862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02-46C8-8517-B9E941A862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46</c:v>
                </c:pt>
                <c:pt idx="3">
                  <c:v>44</c:v>
                </c:pt>
                <c:pt idx="6">
                  <c:v>53</c:v>
                </c:pt>
                <c:pt idx="9">
                  <c:v>66</c:v>
                </c:pt>
                <c:pt idx="12">
                  <c:v>67</c:v>
                </c:pt>
              </c:numCache>
            </c:numRef>
          </c:val>
          <c:extLst>
            <c:ext xmlns:c16="http://schemas.microsoft.com/office/drawing/2014/chart" uri="{C3380CC4-5D6E-409C-BE32-E72D297353CC}">
              <c16:uniqueId val="{00000003-ED02-46C8-8517-B9E941A862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387</c:v>
                </c:pt>
                <c:pt idx="3">
                  <c:v>342</c:v>
                </c:pt>
                <c:pt idx="6">
                  <c:v>343</c:v>
                </c:pt>
                <c:pt idx="9">
                  <c:v>311</c:v>
                </c:pt>
                <c:pt idx="12">
                  <c:v>255</c:v>
                </c:pt>
              </c:numCache>
            </c:numRef>
          </c:val>
          <c:extLst>
            <c:ext xmlns:c16="http://schemas.microsoft.com/office/drawing/2014/chart" uri="{C3380CC4-5D6E-409C-BE32-E72D297353CC}">
              <c16:uniqueId val="{00000004-ED02-46C8-8517-B9E941A862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02-46C8-8517-B9E941A862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02-46C8-8517-B9E941A862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1251</c:v>
                </c:pt>
                <c:pt idx="3">
                  <c:v>1175</c:v>
                </c:pt>
                <c:pt idx="6">
                  <c:v>1099</c:v>
                </c:pt>
                <c:pt idx="9">
                  <c:v>1031</c:v>
                </c:pt>
                <c:pt idx="12">
                  <c:v>873</c:v>
                </c:pt>
              </c:numCache>
            </c:numRef>
          </c:val>
          <c:extLst>
            <c:ext xmlns:c16="http://schemas.microsoft.com/office/drawing/2014/chart" uri="{C3380CC4-5D6E-409C-BE32-E72D297353CC}">
              <c16:uniqueId val="{00000007-ED02-46C8-8517-B9E941A862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534</c:v>
                </c:pt>
                <c:pt idx="2">
                  <c:v>#N/A</c:v>
                </c:pt>
                <c:pt idx="3">
                  <c:v>#N/A</c:v>
                </c:pt>
                <c:pt idx="4">
                  <c:v>424</c:v>
                </c:pt>
                <c:pt idx="5">
                  <c:v>#N/A</c:v>
                </c:pt>
                <c:pt idx="6">
                  <c:v>#N/A</c:v>
                </c:pt>
                <c:pt idx="7">
                  <c:v>387</c:v>
                </c:pt>
                <c:pt idx="8">
                  <c:v>#N/A</c:v>
                </c:pt>
                <c:pt idx="9">
                  <c:v>#N/A</c:v>
                </c:pt>
                <c:pt idx="10">
                  <c:v>332</c:v>
                </c:pt>
                <c:pt idx="11">
                  <c:v>#N/A</c:v>
                </c:pt>
                <c:pt idx="12">
                  <c:v>#N/A</c:v>
                </c:pt>
                <c:pt idx="13">
                  <c:v>239</c:v>
                </c:pt>
                <c:pt idx="14">
                  <c:v>#N/A</c:v>
                </c:pt>
              </c:numCache>
            </c:numRef>
          </c:val>
          <c:smooth val="0"/>
          <c:extLst>
            <c:ext xmlns:c16="http://schemas.microsoft.com/office/drawing/2014/chart" uri="{C3380CC4-5D6E-409C-BE32-E72D297353CC}">
              <c16:uniqueId val="{00000008-ED02-46C8-8517-B9E941A862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9931</c:v>
                </c:pt>
                <c:pt idx="5">
                  <c:v>9447</c:v>
                </c:pt>
                <c:pt idx="8">
                  <c:v>9033</c:v>
                </c:pt>
                <c:pt idx="11">
                  <c:v>8571</c:v>
                </c:pt>
                <c:pt idx="14">
                  <c:v>8172</c:v>
                </c:pt>
              </c:numCache>
            </c:numRef>
          </c:val>
          <c:extLst>
            <c:ext xmlns:c16="http://schemas.microsoft.com/office/drawing/2014/chart" uri="{C3380CC4-5D6E-409C-BE32-E72D297353CC}">
              <c16:uniqueId val="{00000000-BC7C-4CB2-B783-5B3BCFA9C3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c:v>
                </c:pt>
                <c:pt idx="5">
                  <c:v>4</c:v>
                </c:pt>
                <c:pt idx="8">
                  <c:v>12</c:v>
                </c:pt>
                <c:pt idx="11">
                  <c:v>76</c:v>
                </c:pt>
                <c:pt idx="14">
                  <c:v>130</c:v>
                </c:pt>
              </c:numCache>
            </c:numRef>
          </c:val>
          <c:extLst>
            <c:ext xmlns:c16="http://schemas.microsoft.com/office/drawing/2014/chart" uri="{C3380CC4-5D6E-409C-BE32-E72D297353CC}">
              <c16:uniqueId val="{00000001-BC7C-4CB2-B783-5B3BCFA9C3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3495</c:v>
                </c:pt>
                <c:pt idx="5">
                  <c:v>3645</c:v>
                </c:pt>
                <c:pt idx="8">
                  <c:v>3457</c:v>
                </c:pt>
                <c:pt idx="11">
                  <c:v>3448</c:v>
                </c:pt>
                <c:pt idx="14">
                  <c:v>3506</c:v>
                </c:pt>
              </c:numCache>
            </c:numRef>
          </c:val>
          <c:extLst>
            <c:ext xmlns:c16="http://schemas.microsoft.com/office/drawing/2014/chart" uri="{C3380CC4-5D6E-409C-BE32-E72D297353CC}">
              <c16:uniqueId val="{00000002-BC7C-4CB2-B783-5B3BCFA9C3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7C-4CB2-B783-5B3BCFA9C3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7C-4CB2-B783-5B3BCFA9C3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C-4CB2-B783-5B3BCFA9C3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1550</c:v>
                </c:pt>
                <c:pt idx="3">
                  <c:v>1477</c:v>
                </c:pt>
                <c:pt idx="6">
                  <c:v>1455</c:v>
                </c:pt>
                <c:pt idx="9">
                  <c:v>1381</c:v>
                </c:pt>
                <c:pt idx="12">
                  <c:v>1337</c:v>
                </c:pt>
              </c:numCache>
            </c:numRef>
          </c:val>
          <c:extLst>
            <c:ext xmlns:c16="http://schemas.microsoft.com/office/drawing/2014/chart" uri="{C3380CC4-5D6E-409C-BE32-E72D297353CC}">
              <c16:uniqueId val="{00000006-BC7C-4CB2-B783-5B3BCFA9C3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426</c:v>
                </c:pt>
                <c:pt idx="3">
                  <c:v>440</c:v>
                </c:pt>
                <c:pt idx="6">
                  <c:v>445</c:v>
                </c:pt>
                <c:pt idx="9">
                  <c:v>437</c:v>
                </c:pt>
                <c:pt idx="12">
                  <c:v>584</c:v>
                </c:pt>
              </c:numCache>
            </c:numRef>
          </c:val>
          <c:extLst>
            <c:ext xmlns:c16="http://schemas.microsoft.com/office/drawing/2014/chart" uri="{C3380CC4-5D6E-409C-BE32-E72D297353CC}">
              <c16:uniqueId val="{00000007-BC7C-4CB2-B783-5B3BCFA9C3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3064</c:v>
                </c:pt>
                <c:pt idx="3">
                  <c:v>2634</c:v>
                </c:pt>
                <c:pt idx="6">
                  <c:v>2384</c:v>
                </c:pt>
                <c:pt idx="9">
                  <c:v>2008</c:v>
                </c:pt>
                <c:pt idx="12">
                  <c:v>1715</c:v>
                </c:pt>
              </c:numCache>
            </c:numRef>
          </c:val>
          <c:extLst>
            <c:ext xmlns:c16="http://schemas.microsoft.com/office/drawing/2014/chart" uri="{C3380CC4-5D6E-409C-BE32-E72D297353CC}">
              <c16:uniqueId val="{00000008-BC7C-4CB2-B783-5B3BCFA9C3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885</c:v>
                </c:pt>
                <c:pt idx="6">
                  <c:v>549</c:v>
                </c:pt>
                <c:pt idx="9">
                  <c:v>713</c:v>
                </c:pt>
                <c:pt idx="12">
                  <c:v>617</c:v>
                </c:pt>
              </c:numCache>
            </c:numRef>
          </c:val>
          <c:extLst>
            <c:ext xmlns:c16="http://schemas.microsoft.com/office/drawing/2014/chart" uri="{C3380CC4-5D6E-409C-BE32-E72D297353CC}">
              <c16:uniqueId val="{00000009-BC7C-4CB2-B783-5B3BCFA9C3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7811</c:v>
                </c:pt>
                <c:pt idx="3">
                  <c:v>7160</c:v>
                </c:pt>
                <c:pt idx="6">
                  <c:v>6734</c:v>
                </c:pt>
                <c:pt idx="9">
                  <c:v>6269</c:v>
                </c:pt>
                <c:pt idx="12">
                  <c:v>5770</c:v>
                </c:pt>
              </c:numCache>
            </c:numRef>
          </c:val>
          <c:extLst>
            <c:ext xmlns:c16="http://schemas.microsoft.com/office/drawing/2014/chart" uri="{C3380CC4-5D6E-409C-BE32-E72D297353CC}">
              <c16:uniqueId val="{0000000A-BC7C-4CB2-B783-5B3BCFA9C3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7C-4CB2-B783-5B3BCFA9C3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2117</c:v>
                </c:pt>
                <c:pt idx="1">
                  <c:v>2120</c:v>
                </c:pt>
                <c:pt idx="2">
                  <c:v>2200</c:v>
                </c:pt>
              </c:numCache>
            </c:numRef>
          </c:val>
          <c:extLst>
            <c:ext xmlns:c16="http://schemas.microsoft.com/office/drawing/2014/chart" uri="{C3380CC4-5D6E-409C-BE32-E72D297353CC}">
              <c16:uniqueId val="{00000000-55F5-49EA-BD74-4940EE528B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674</c:v>
                </c:pt>
                <c:pt idx="1">
                  <c:v>575</c:v>
                </c:pt>
                <c:pt idx="2">
                  <c:v>577</c:v>
                </c:pt>
              </c:numCache>
            </c:numRef>
          </c:val>
          <c:extLst>
            <c:ext xmlns:c16="http://schemas.microsoft.com/office/drawing/2014/chart" uri="{C3380CC4-5D6E-409C-BE32-E72D297353CC}">
              <c16:uniqueId val="{00000001-55F5-49EA-BD74-4940EE528B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1946</c:v>
                </c:pt>
                <c:pt idx="1">
                  <c:v>1909</c:v>
                </c:pt>
                <c:pt idx="2">
                  <c:v>1810</c:v>
                </c:pt>
              </c:numCache>
            </c:numRef>
          </c:val>
          <c:extLst>
            <c:ext xmlns:c16="http://schemas.microsoft.com/office/drawing/2014/chart" uri="{C3380CC4-5D6E-409C-BE32-E72D297353CC}">
              <c16:uniqueId val="{00000002-55F5-49EA-BD74-4940EE528B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{79D074BC-2BE1-4E57-A89A-6B2BAF0F100D}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DA-47C2-8325-9F27881A85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{FC2E7A74-BF6D-4CCA-BD2A-0768B2087BA0}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DA-47C2-8325-9F27881A85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{2EA044F5-0E98-4CBB-8978-6EA5C0C5BD7E}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DA-47C2-8325-9F27881A85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{40966B1D-8D54-4BA2-9B9E-6ACE024B86D8}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DA-47C2-8325-9F27881A85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{CDF0A7C2-2A66-47D9-92AE-D6AB33C8957B}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DA-47C2-8325-9F27881A85C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{35268846-9023-466B-BC94-7AACFC67B22F}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DA-47C2-8325-9F27881A85C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{C151EDDC-D735-4145-BEEE-FA9EF7BAEAEB}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DA-47C2-8325-9F27881A85C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{84168A27-CF41-44DB-856A-039909F93077}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DA-47C2-8325-9F27881A85C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{CC40B1DC-AE5A-42BD-861A-E44B57AB90CB}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DA-47C2-8325-9F27881A85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c:v>
                </c:pt>
                <c:pt idx="16">
                  <c:v>52.6</c:v>
                </c:pt>
                <c:pt idx="24">
                  <c:v>52.7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EDA-47C2-8325-9F27881A85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{F619F5A4-7316-49CD-AA16-D0581EAF2F07}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DA-47C2-8325-9F27881A85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{EFF37070-023A-48A0-8B7B-218B00959410}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DA-47C2-8325-9F27881A85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{A33642A9-A2B7-4DC0-B767-169FA01DC4B0}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DA-47C2-8325-9F27881A85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{312A9971-D616-4B81-BF7E-364AB1170552}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DA-47C2-8325-9F27881A85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{DA7B48EA-4B5B-4D51-BD18-E3BE3496433C}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DA-47C2-8325-9F27881A85C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{2893D424-C162-4F5D-9AB3-0F11B39C7206}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DA-47C2-8325-9F27881A85C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{660886FB-31EE-4CC0-A6E2-616C0BA95410}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DA-47C2-8325-9F27881A85C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{5A952B8B-C3FB-4C58-AABF-A48C82999B6F}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DA-47C2-8325-9F27881A85C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{71CEDBAF-2C62-4C6F-9D59-09CEBD360F9A}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DA-47C2-8325-9F27881A85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numCache>
            </c:numRef>
          </c:xVal>
          <c:yVal>
            <c:numRef>
              <c:f>公会計指標分析・財政指標組合せ分析表!$BP$55:$DC$55</c:f>
              <c:numCache>
                <c:formatCode>#,##0.0;"▲ "#,##0.0</c:formatCode>
                <c:ptCount val="40"/>
                <c:pt idx="8">
                  <c:v>38.5</c:v>
                </c:pt>
                <c:pt idx="16">
                  <c:v>32.799999999999997</c:v>
                </c:pt>
                <c:pt idx="24">
                  <c:v>20.9</c:v>
                </c:pt>
              </c:numCache>
            </c:numRef>
          </c:yVal>
          <c:smooth val="0"/>
          <c:extLst>
            <c:ext xmlns:c16="http://schemas.microsoft.com/office/drawing/2014/chart" uri="{C3380CC4-5D6E-409C-BE32-E72D297353CC}">
              <c16:uniqueId val="{00000013-0EDA-47C2-8325-9F27881A85C5}"/>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{E814971F-93B1-42E0-8A2A-A1B319C5B3B3}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438-4F2B-9130-11C1B3182F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{222A1F3F-0F6C-42CB-8D76-68DE554D53A7}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38-4F2B-9130-11C1B3182F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{95E09E28-51DD-44EE-B254-163975EEFB5D}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38-4F2B-9130-11C1B3182F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{BC83E557-7CE5-488F-BB29-1F2EA01535D3}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38-4F2B-9130-11C1B3182F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{F48C1CB7-E597-4A62-AAE5-9EF84FA2F8B4}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38-4F2B-9130-11C1B3182F2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{7A5D8D0E-C899-49BD-ABA4-EA90DF68A138}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438-4F2B-9130-11C1B3182F2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{495B5C67-03AE-4EE3-9C15-905C029A552F}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438-4F2B-9130-11C1B3182F2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{73672AB2-C0EA-4C1D-A923-7982CE79569F}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438-4F2B-9130-11C1B3182F2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{40261AD7-D987-4BA0-ACD9-A1F6D2A31144}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438-4F2B-9130-11C1B3182F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12</c:v>
                </c:pt>
                <c:pt idx="16">
                  <c:v>10.4</c:v>
                </c:pt>
                <c:pt idx="24">
                  <c:v>9.1</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38-4F2B-9130-11C1B3182F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{D2DA695D-E1A7-4C6D-8E61-D200781B20B0}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438-4F2B-9130-11C1B3182F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{67EE0FDF-47C4-4DB0-BCCA-DAE78FBF04BF}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38-4F2B-9130-11C1B3182F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{05FF6B55-FDCF-45B5-835C-3B3170325EA0}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38-4F2B-9130-11C1B3182F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{B88E93F0-F758-450B-AB04-C40C29A489B2}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38-4F2B-9130-11C1B3182F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{AFADC8DD-5902-4001-AA96-64185BD2A250}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38-4F2B-9130-11C1B3182F2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{181423EF-F36C-4520-81AC-0372739CD71D}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438-4F2B-9130-11C1B3182F2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{559EC417-498A-4E18-8E36-6F74A90E5B78}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438-4F2B-9130-11C1B3182F2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{A91C1A26-83E0-48B2-A771-ABCC3EFE662B}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438-4F2B-9130-11C1B3182F2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{D201C742-9BBA-41E3-BC64-73B182BCDAF3}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438-4F2B-9130-11C1B3182F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C438-4F2B-9130-11C1B3182F22}"/>
            </c:ext>
          </c:extLst>
        </c:ser>
        <c:dLbls>
          <c:showLegendKey val="0"/>
          <c:showVal val="1"/>
          <c:showCatName val="0"/>
          <c:showSerName val="0"/>
          <c:showPercent val="0"/>
          <c:showBubbleSize val="0"/>
        </c:dLbls>
        <c:axId val="84219776"/>
        <c:axId val="84234240"/>
      </c:scatterChart>
      <c:valAx>
        <c:axId val="84219776"/>
        <c:scaling>
          <c:orientation val="minMax"/>
          <c:max val="9.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p>
        <a:p>
          <a:r>
            <a:rPr kumimoji="1" lang="ja-JP" altLang="en-US" sz="1400">
              <a:latin typeface="ＭＳ ゴシック" pitchFamily="49" charset="-128"/>
              <a:ea typeface="ＭＳ ゴシック" pitchFamily="49" charset="-128"/>
            </a:rPr>
            <a:t>　 元利償還額のピークを過ぎ、年間地方債発行額を抑制することで、減少しているが、今後、大規模事業の取り組み、起債する予定であるため、実質公債費率の上昇も見込まれる。。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減債基金積立金を満期一括償還地方債の償還財源として利用していない。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によって、地方債残高は平成１８年度末で過去最大の残高となった。以降、普通建設事業費等の歳出抑制や年間地方債発行額の上限を設けたことにより、残高は着実に減少してきいる。</a:t>
          </a:r>
        </a:p>
        <a:p>
          <a:r>
            <a:rPr kumimoji="1" lang="ja-JP" altLang="en-US" sz="1400">
              <a:latin typeface="ＭＳ ゴシック" pitchFamily="49" charset="-128"/>
              <a:ea typeface="ＭＳ ゴシック" pitchFamily="49" charset="-128"/>
            </a:rPr>
            <a:t> 　また、財政調整基金等への積立てを積極的に実施したことで将来負担比率の改善に繋げる。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公共施設等の老朽化対策に係る経費の増大、イベント等地域振興事業の実施にかかる経費への充当。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・電源立地地域対策交付金事業維持基金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電源立地地域対策交付金により整備された公共用施設の修繕その他の維持補修に充てるため。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公共施設等の老朽化対策に係る経費の増大、イベント等地域振興事業の実施にかかる経費への充当。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公共施設等の老朽化対策に係る経費の増大や防災対策、災害対応に備える。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基金本体および基金利子の積立による。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平成２１年度から</a:t>
          </a:r>
          <a:r>
            <a:rPr kumimoji="1" lang="ja-JP" altLang="en-US" sz="1000">
              <a:solidFill>
                <a:schemeClr val="dk1"/>
              </a:solidFill>
              <a:effectLst/>
              <a:latin typeface="+mn-lt"/>
              <a:ea typeface="+mn-ea"/>
              <a:cs typeface="+mn-cs"/>
            </a:rPr>
            <a:t>平成３０年度まで、</a:t>
          </a:r>
          <a:r>
            <a:rPr kumimoji="1" lang="ja-JP" altLang="ja-JP" sz="1000">
              <a:solidFill>
                <a:schemeClr val="dk1"/>
              </a:solidFill>
              <a:effectLst/>
              <a:latin typeface="+mn-lt"/>
              <a:ea typeface="+mn-ea"/>
              <a:cs typeface="+mn-cs"/>
            </a:rPr>
            <a:t>管内小中学校および役場庁舎の耐震化に伴う大規模工事</a:t>
          </a:r>
          <a:r>
            <a:rPr kumimoji="1" lang="ja-JP" altLang="en-US" sz="1000">
              <a:solidFill>
                <a:schemeClr val="dk1"/>
              </a:solidFill>
              <a:effectLst/>
              <a:latin typeface="+mn-lt"/>
              <a:ea typeface="+mn-ea"/>
              <a:cs typeface="+mn-cs"/>
            </a:rPr>
            <a:t>、保育所の</a:t>
          </a:r>
          <a:r>
            <a:rPr kumimoji="1" lang="ja-JP" altLang="ja-JP" sz="1000">
              <a:solidFill>
                <a:schemeClr val="dk1"/>
              </a:solidFill>
              <a:effectLst/>
              <a:latin typeface="+mn-lt"/>
              <a:ea typeface="+mn-ea"/>
              <a:cs typeface="+mn-cs"/>
            </a:rPr>
            <a:t>統合として南条認定こども園</a:t>
          </a:r>
          <a:r>
            <a:rPr kumimoji="1" lang="ja-JP" altLang="en-US" sz="1000">
              <a:solidFill>
                <a:schemeClr val="dk1"/>
              </a:solidFill>
              <a:effectLst/>
              <a:latin typeface="+mn-lt"/>
              <a:ea typeface="+mn-ea"/>
              <a:cs typeface="+mn-cs"/>
            </a:rPr>
            <a:t>整備</a:t>
          </a:r>
          <a:r>
            <a:rPr kumimoji="1" lang="ja-JP" altLang="ja-JP" sz="1000">
              <a:solidFill>
                <a:schemeClr val="dk1"/>
              </a:solidFill>
              <a:effectLst/>
              <a:latin typeface="+mn-lt"/>
              <a:ea typeface="+mn-ea"/>
              <a:cs typeface="+mn-cs"/>
            </a:rPr>
            <a:t>、今庄住民センター</a:t>
          </a:r>
          <a:r>
            <a:rPr kumimoji="1" lang="ja-JP" altLang="en-US" sz="1000">
              <a:solidFill>
                <a:schemeClr val="dk1"/>
              </a:solidFill>
              <a:effectLst/>
              <a:latin typeface="+mn-lt"/>
              <a:ea typeface="+mn-ea"/>
              <a:cs typeface="+mn-cs"/>
            </a:rPr>
            <a:t>の整備</a:t>
          </a:r>
          <a:r>
            <a:rPr kumimoji="1" lang="ja-JP" altLang="ja-JP" sz="1000">
              <a:solidFill>
                <a:schemeClr val="dk1"/>
              </a:solidFill>
              <a:effectLst/>
              <a:latin typeface="+mn-lt"/>
              <a:ea typeface="+mn-ea"/>
              <a:cs typeface="+mn-cs"/>
            </a:rPr>
            <a:t>など、</a:t>
          </a:r>
          <a:r>
            <a:rPr kumimoji="1" lang="ja-JP" altLang="en-US" sz="1000">
              <a:solidFill>
                <a:schemeClr val="dk1"/>
              </a:solidFill>
              <a:effectLst/>
              <a:latin typeface="+mn-lt"/>
              <a:ea typeface="+mn-ea"/>
              <a:cs typeface="+mn-cs"/>
            </a:rPr>
            <a:t>この</a:t>
          </a:r>
          <a:r>
            <a:rPr kumimoji="1" lang="ja-JP" altLang="ja-JP" sz="1000">
              <a:solidFill>
                <a:schemeClr val="dk1"/>
              </a:solidFill>
              <a:effectLst/>
              <a:latin typeface="+mn-lt"/>
              <a:ea typeface="+mn-ea"/>
              <a:cs typeface="+mn-cs"/>
            </a:rPr>
            <a:t>１０年で大規模建設工事が発生したことにより有形固定資産の数量が増加し償却率は全国平均を下回ってる。</a:t>
          </a:r>
          <a:endParaRPr lang="ja-JP" altLang="ja-JP" sz="1000">
            <a:effectLst/>
          </a:endParaRPr>
        </a:p>
        <a:p>
          <a:r>
            <a:rPr kumimoji="1" lang="ja-JP" altLang="ja-JP" sz="1000">
              <a:solidFill>
                <a:schemeClr val="dk1"/>
              </a:solidFill>
              <a:effectLst/>
              <a:latin typeface="+mn-lt"/>
              <a:ea typeface="+mn-ea"/>
              <a:cs typeface="+mn-cs"/>
            </a:rPr>
            <a:t>　当町では平成２９年３月に南越前町公共施設等総合管理計画を策定し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今後は各施設の耐用年数の整理や、効果検証による施設の統廃合を図るなど、公共施設等を総合的かつ計画的に管理し、長寿命化を目指していく。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73" name="直線コネクタ 72"/>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74" name="有形固定資産減価償却率最小値テキスト"/>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75" name="直線コネクタ 74"/>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6"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7" name="直線コネクタ 76"/>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8"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9" name="フローチャート: 判断 78"/>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80" name="フローチャート: 判断 79"/>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1" name="フローチャート: 判断 80"/>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2" name="フローチャート: 判断 81"/>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83" name="フローチャート: 判断 82"/>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106786</xdr:rowOff>
    </xdr:from>
    <xdr:to>
      <xdr:col>19</xdr:col>
      <xdr:colOff>187325</xdr:colOff>
      <xdr:row>30</xdr:row>
      <xdr:rowOff>36936</xdr:rowOff>
    </xdr:to>
    <xdr:sp macro="" textlink="">
      <xdr:nvSpPr>
        <xdr:cNvPr id="89" name="楕円 88"/>
        <xdr:cNvSpPr/>
      </xdr:nvSpPr>
      <xdr:spPr>
        <a:xfrm>
          <a:off x="4000500" y="5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104987</xdr:rowOff>
    </xdr:from>
    <xdr:to>
      <xdr:col>15</xdr:col>
      <xdr:colOff>187325</xdr:colOff>
      <xdr:row>30</xdr:row>
      <xdr:rowOff>35137</xdr:rowOff>
    </xdr:to>
    <xdr:sp macro="" textlink="">
      <xdr:nvSpPr>
        <xdr:cNvPr id="90" name="楕円 89"/>
        <xdr:cNvSpPr/>
      </xdr:nvSpPr>
      <xdr:spPr>
        <a:xfrm>
          <a:off x="3238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29</xdr:row>
      <xdr:rowOff>157586</xdr:rowOff>
    </xdr:to>
    <xdr:cxnSp macro="">
      <xdr:nvCxnSpPr>
        <xdr:cNvPr id="91" name="直線コネクタ 90"/>
        <xdr:cNvCxnSpPr/>
      </xdr:nvCxnSpPr>
      <xdr:spPr>
        <a:xfrm>
          <a:off x="3289300" y="5899362"/>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40217</xdr:rowOff>
    </xdr:from>
    <xdr:to>
      <xdr:col>11</xdr:col>
      <xdr:colOff>187325</xdr:colOff>
      <xdr:row>29</xdr:row>
      <xdr:rowOff>141817</xdr:rowOff>
    </xdr:to>
    <xdr:sp macro="" textlink="">
      <xdr:nvSpPr>
        <xdr:cNvPr id="92" name="楕円 91"/>
        <xdr:cNvSpPr/>
      </xdr:nvSpPr>
      <xdr:spPr>
        <a:xfrm>
          <a:off x="2476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91017</xdr:rowOff>
    </xdr:from>
    <xdr:to>
      <xdr:col>15</xdr:col>
      <xdr:colOff>136525</xdr:colOff>
      <xdr:row>29</xdr:row>
      <xdr:rowOff>155787</xdr:rowOff>
    </xdr:to>
    <xdr:cxnSp macro="">
      <xdr:nvCxnSpPr>
        <xdr:cNvPr id="93" name="直線コネクタ 92"/>
        <xdr:cNvCxnSpPr/>
      </xdr:nvCxnSpPr>
      <xdr:spPr>
        <a:xfrm>
          <a:off x="2527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94" name="n_1aveValue有形固定資産減価償却率"/>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5" name="n_2aveValue有形固定資産減価償却率"/>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6"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7" name="n_4ave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53463</xdr:rowOff>
    </xdr:from>
    <xdr:ext cx="405111" cy="259045"/>
    <xdr:sp macro="" textlink="">
      <xdr:nvSpPr>
        <xdr:cNvPr id="98" name="n_1mainValue有形固定資産減価償却率"/>
        <xdr:cNvSpPr txBox="1"/>
      </xdr:nvSpPr>
      <xdr:spPr>
        <a:xfrm>
          <a:off x="3836044"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51664</xdr:rowOff>
    </xdr:from>
    <xdr:ext cx="405111" cy="259045"/>
    <xdr:sp macro="" textlink="">
      <xdr:nvSpPr>
        <xdr:cNvPr id="99" name="n_2mainValue有形固定資産減価償却率"/>
        <xdr:cNvSpPr txBox="1"/>
      </xdr:nvSpPr>
      <xdr:spPr>
        <a:xfrm>
          <a:off x="3086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158344</xdr:rowOff>
    </xdr:from>
    <xdr:ext cx="405111" cy="259045"/>
    <xdr:sp macro="" textlink="">
      <xdr:nvSpPr>
        <xdr:cNvPr id="100" name="n_3mainValue有形固定資産減価償却率"/>
        <xdr:cNvSpPr txBox="1"/>
      </xdr:nvSpPr>
      <xdr:spPr>
        <a:xfrm>
          <a:off x="2324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元利償還金のピークであった平成２２年度以降、年間地方債</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発行額</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上限を設定し</a:t>
          </a:r>
          <a:r>
            <a:rPr kumimoji="1" lang="ja-JP" altLang="en-US" sz="1000">
              <a:solidFill>
                <a:schemeClr val="dk1"/>
              </a:solidFill>
              <a:effectLst/>
              <a:latin typeface="+mn-lt"/>
              <a:ea typeface="+mn-ea"/>
              <a:cs typeface="+mn-cs"/>
            </a:rPr>
            <a:t>借入金を抑え</a:t>
          </a:r>
          <a:r>
            <a:rPr kumimoji="1" lang="ja-JP" altLang="ja-JP" sz="1000">
              <a:solidFill>
                <a:schemeClr val="dk1"/>
              </a:solidFill>
              <a:effectLst/>
              <a:latin typeface="+mn-lt"/>
              <a:ea typeface="+mn-ea"/>
              <a:cs typeface="+mn-cs"/>
            </a:rPr>
            <a:t>財政健全化を</a:t>
          </a:r>
          <a:r>
            <a:rPr kumimoji="1" lang="ja-JP" altLang="en-US" sz="1000">
              <a:solidFill>
                <a:schemeClr val="dk1"/>
              </a:solidFill>
              <a:effectLst/>
              <a:latin typeface="+mn-lt"/>
              <a:ea typeface="+mn-ea"/>
              <a:cs typeface="+mn-cs"/>
            </a:rPr>
            <a:t>図っていることから</a:t>
          </a:r>
          <a:r>
            <a:rPr kumimoji="1" lang="ja-JP" altLang="ja-JP" sz="1000">
              <a:solidFill>
                <a:schemeClr val="dk1"/>
              </a:solidFill>
              <a:effectLst/>
              <a:latin typeface="+mn-lt"/>
              <a:ea typeface="+mn-ea"/>
              <a:cs typeface="+mn-cs"/>
            </a:rPr>
            <a:t>全国平均を下回る結果となっている。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年々</a:t>
          </a:r>
          <a:r>
            <a:rPr kumimoji="1" lang="ja-JP" altLang="ja-JP" sz="1000">
              <a:solidFill>
                <a:schemeClr val="dk1"/>
              </a:solidFill>
              <a:effectLst/>
              <a:latin typeface="+mn-lt"/>
              <a:ea typeface="+mn-ea"/>
              <a:cs typeface="+mn-cs"/>
            </a:rPr>
            <a:t>減少し</a:t>
          </a:r>
          <a:r>
            <a:rPr kumimoji="1" lang="ja-JP" altLang="en-US" sz="1000">
              <a:solidFill>
                <a:schemeClr val="dk1"/>
              </a:solidFill>
              <a:effectLst/>
              <a:latin typeface="+mn-lt"/>
              <a:ea typeface="+mn-ea"/>
              <a:cs typeface="+mn-cs"/>
            </a:rPr>
            <a:t>てきている公債費率は、減少傾向のピーク期になり、毎年の借入額が同年の償還額と同水準となることから、今後はこれまでのような減少幅とはならない見込みである。引き続き</a:t>
          </a:r>
          <a:r>
            <a:rPr kumimoji="1" lang="ja-JP" altLang="ja-JP" sz="1000">
              <a:solidFill>
                <a:schemeClr val="dk1"/>
              </a:solidFill>
              <a:effectLst/>
              <a:latin typeface="+mn-lt"/>
              <a:ea typeface="+mn-ea"/>
              <a:cs typeface="+mn-cs"/>
            </a:rPr>
            <a:t>地方債発行を抑制し</a:t>
          </a:r>
          <a:r>
            <a:rPr kumimoji="1" lang="ja-JP" altLang="en-US" sz="1000">
              <a:solidFill>
                <a:schemeClr val="dk1"/>
              </a:solidFill>
              <a:effectLst/>
              <a:latin typeface="+mn-lt"/>
              <a:ea typeface="+mn-ea"/>
              <a:cs typeface="+mn-cs"/>
            </a:rPr>
            <a:t>財政健全化を遵守していく</a:t>
          </a:r>
          <a:r>
            <a:rPr kumimoji="1" lang="ja-JP" altLang="ja-JP" sz="1000">
              <a:solidFill>
                <a:schemeClr val="dk1"/>
              </a:solidFill>
              <a:effectLst/>
              <a:latin typeface="+mn-lt"/>
              <a:ea typeface="+mn-ea"/>
              <a:cs typeface="+mn-cs"/>
            </a:rPr>
            <a:t>。</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31" name="直線コネクタ 130"/>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2" name="債務償還比率最小値テキスト"/>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3" name="直線コネクタ 132"/>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6" name="債務償還比率平均値テキスト"/>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7" name="フローチャート: 判断 136"/>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8" name="フローチャート: 判断 137"/>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9" name="フローチャート: 判断 138"/>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40" name="フローチャート: 判断 139"/>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41" name="フローチャート: 判断 140"/>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12201</xdr:rowOff>
    </xdr:from>
    <xdr:to>
      <xdr:col>76</xdr:col>
      <xdr:colOff>73025</xdr:colOff>
      <xdr:row>29</xdr:row>
      <xdr:rowOff>113801</xdr:rowOff>
    </xdr:to>
    <xdr:sp macro="" textlink="">
      <xdr:nvSpPr>
        <xdr:cNvPr id="147" name="楕円 146"/>
        <xdr:cNvSpPr/>
      </xdr:nvSpPr>
      <xdr:spPr>
        <a:xfrm>
          <a:off x="14744700" y="57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35078</xdr:rowOff>
    </xdr:from>
    <xdr:ext cx="469744" cy="259045"/>
    <xdr:sp macro="" textlink="">
      <xdr:nvSpPr>
        <xdr:cNvPr id="148" name="債務償還比率該当値テキスト"/>
        <xdr:cNvSpPr txBox="1"/>
      </xdr:nvSpPr>
      <xdr:spPr>
        <a:xfrm>
          <a:off x="14846300" y="560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17907</xdr:rowOff>
    </xdr:from>
    <xdr:to>
      <xdr:col>72</xdr:col>
      <xdr:colOff>123825</xdr:colOff>
      <xdr:row>29</xdr:row>
      <xdr:rowOff>119507</xdr:rowOff>
    </xdr:to>
    <xdr:sp macro="" textlink="">
      <xdr:nvSpPr>
        <xdr:cNvPr id="149" name="楕円 148"/>
        <xdr:cNvSpPr/>
      </xdr:nvSpPr>
      <xdr:spPr>
        <a:xfrm>
          <a:off x="14033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63001</xdr:rowOff>
    </xdr:from>
    <xdr:to>
      <xdr:col>76</xdr:col>
      <xdr:colOff>22225</xdr:colOff>
      <xdr:row>29</xdr:row>
      <xdr:rowOff>68707</xdr:rowOff>
    </xdr:to>
    <xdr:cxnSp macro="">
      <xdr:nvCxnSpPr>
        <xdr:cNvPr id="150" name="直線コネクタ 149"/>
        <xdr:cNvCxnSpPr/>
      </xdr:nvCxnSpPr>
      <xdr:spPr>
        <a:xfrm flipV="1">
          <a:off x="14084300" y="5806576"/>
          <a:ext cx="7112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59853</xdr:rowOff>
    </xdr:from>
    <xdr:to>
      <xdr:col>68</xdr:col>
      <xdr:colOff>123825</xdr:colOff>
      <xdr:row>29</xdr:row>
      <xdr:rowOff>161453</xdr:rowOff>
    </xdr:to>
    <xdr:sp macro="" textlink="">
      <xdr:nvSpPr>
        <xdr:cNvPr id="151" name="楕円 150"/>
        <xdr:cNvSpPr/>
      </xdr:nvSpPr>
      <xdr:spPr>
        <a:xfrm>
          <a:off x="13271500" y="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68707</xdr:rowOff>
    </xdr:from>
    <xdr:to>
      <xdr:col>72</xdr:col>
      <xdr:colOff>73025</xdr:colOff>
      <xdr:row>29</xdr:row>
      <xdr:rowOff>110653</xdr:rowOff>
    </xdr:to>
    <xdr:cxnSp macro="">
      <xdr:nvCxnSpPr>
        <xdr:cNvPr id="152" name="直線コネクタ 151"/>
        <xdr:cNvCxnSpPr/>
      </xdr:nvCxnSpPr>
      <xdr:spPr>
        <a:xfrm flipV="1">
          <a:off x="13322300" y="5812282"/>
          <a:ext cx="7620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79901</xdr:rowOff>
    </xdr:from>
    <xdr:to>
      <xdr:col>64</xdr:col>
      <xdr:colOff>123825</xdr:colOff>
      <xdr:row>30</xdr:row>
      <xdr:rowOff>10051</xdr:rowOff>
    </xdr:to>
    <xdr:sp macro="" textlink="">
      <xdr:nvSpPr>
        <xdr:cNvPr id="153" name="楕円 152"/>
        <xdr:cNvSpPr/>
      </xdr:nvSpPr>
      <xdr:spPr>
        <a:xfrm>
          <a:off x="12509500" y="58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110653</xdr:rowOff>
    </xdr:from>
    <xdr:to>
      <xdr:col>68</xdr:col>
      <xdr:colOff>73025</xdr:colOff>
      <xdr:row>29</xdr:row>
      <xdr:rowOff>130701</xdr:rowOff>
    </xdr:to>
    <xdr:cxnSp macro="">
      <xdr:nvCxnSpPr>
        <xdr:cNvPr id="154" name="直線コネクタ 153"/>
        <xdr:cNvCxnSpPr/>
      </xdr:nvCxnSpPr>
      <xdr:spPr>
        <a:xfrm flipV="1">
          <a:off x="12560300" y="5854228"/>
          <a:ext cx="762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75429</xdr:rowOff>
    </xdr:from>
    <xdr:to>
      <xdr:col>60</xdr:col>
      <xdr:colOff>123825</xdr:colOff>
      <xdr:row>30</xdr:row>
      <xdr:rowOff>5579</xdr:rowOff>
    </xdr:to>
    <xdr:sp macro="" textlink="">
      <xdr:nvSpPr>
        <xdr:cNvPr id="155" name="楕円 154"/>
        <xdr:cNvSpPr/>
      </xdr:nvSpPr>
      <xdr:spPr>
        <a:xfrm>
          <a:off x="11747500" y="58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126229</xdr:rowOff>
    </xdr:from>
    <xdr:to>
      <xdr:col>64</xdr:col>
      <xdr:colOff>73025</xdr:colOff>
      <xdr:row>29</xdr:row>
      <xdr:rowOff>130701</xdr:rowOff>
    </xdr:to>
    <xdr:cxnSp macro="">
      <xdr:nvCxnSpPr>
        <xdr:cNvPr id="156" name="直線コネクタ 155"/>
        <xdr:cNvCxnSpPr/>
      </xdr:nvCxnSpPr>
      <xdr:spPr>
        <a:xfrm>
          <a:off x="11798300" y="5869804"/>
          <a:ext cx="762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7" name="n_1aveValue債務償還比率"/>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58" name="n_2aveValue債務償還比率"/>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9" name="n_3aveValue債務償還比率"/>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60" name="n_4aveValue債務償還比率"/>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136034</xdr:rowOff>
    </xdr:from>
    <xdr:ext cx="469744" cy="259045"/>
    <xdr:sp macro="" textlink="">
      <xdr:nvSpPr>
        <xdr:cNvPr id="161" name="n_1mainValue債務償還比率"/>
        <xdr:cNvSpPr txBox="1"/>
      </xdr:nvSpPr>
      <xdr:spPr>
        <a:xfrm>
          <a:off x="13836727" y="55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6530</xdr:rowOff>
    </xdr:from>
    <xdr:ext cx="469744" cy="259045"/>
    <xdr:sp macro="" textlink="">
      <xdr:nvSpPr>
        <xdr:cNvPr id="162" name="n_2mainValue債務償還比率"/>
        <xdr:cNvSpPr txBox="1"/>
      </xdr:nvSpPr>
      <xdr:spPr>
        <a:xfrm>
          <a:off x="13087427" y="55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26578</xdr:rowOff>
    </xdr:from>
    <xdr:ext cx="469744" cy="259045"/>
    <xdr:sp macro="" textlink="">
      <xdr:nvSpPr>
        <xdr:cNvPr id="163" name="n_3mainValue債務償還比率"/>
        <xdr:cNvSpPr txBox="1"/>
      </xdr:nvSpPr>
      <xdr:spPr>
        <a:xfrm>
          <a:off x="12325427" y="55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22106</xdr:rowOff>
    </xdr:from>
    <xdr:ext cx="469744" cy="259045"/>
    <xdr:sp macro="" textlink="">
      <xdr:nvSpPr>
        <xdr:cNvPr id="164" name="n_4mainValue債務償還比率"/>
        <xdr:cNvSpPr txBox="1"/>
      </xdr:nvSpPr>
      <xdr:spPr>
        <a:xfrm>
          <a:off x="11563427" y="55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53975</xdr:rowOff>
    </xdr:from>
    <xdr:to>
      <xdr:col>20</xdr:col>
      <xdr:colOff>38100</xdr:colOff>
      <xdr:row>35</xdr:row>
      <xdr:rowOff>155575</xdr:rowOff>
    </xdr:to>
    <xdr:sp macro="" textlink="">
      <xdr:nvSpPr>
        <xdr:cNvPr id="73" name="楕円 72"/>
        <xdr:cNvSpPr/>
      </xdr:nvSpPr>
      <xdr:spPr>
        <a:xfrm>
          <a:off x="3746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15875</xdr:rowOff>
    </xdr:from>
    <xdr:to>
      <xdr:col>15</xdr:col>
      <xdr:colOff>101600</xdr:colOff>
      <xdr:row>35</xdr:row>
      <xdr:rowOff>117475</xdr:rowOff>
    </xdr:to>
    <xdr:sp macro="" textlink="">
      <xdr:nvSpPr>
        <xdr:cNvPr id="74" name="楕円 73"/>
        <xdr:cNvSpPr/>
      </xdr:nvSpPr>
      <xdr:spPr>
        <a:xfrm>
          <a:off x="2857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66675</xdr:rowOff>
    </xdr:from>
    <xdr:to>
      <xdr:col>19</xdr:col>
      <xdr:colOff>177800</xdr:colOff>
      <xdr:row>35</xdr:row>
      <xdr:rowOff>104775</xdr:rowOff>
    </xdr:to>
    <xdr:cxnSp macro="">
      <xdr:nvCxnSpPr>
        <xdr:cNvPr id="75" name="直線コネクタ 74"/>
        <xdr:cNvCxnSpPr/>
      </xdr:nvCxnSpPr>
      <xdr:spPr>
        <a:xfrm>
          <a:off x="2908300" y="606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147320</xdr:rowOff>
    </xdr:from>
    <xdr:to>
      <xdr:col>10</xdr:col>
      <xdr:colOff>165100</xdr:colOff>
      <xdr:row>35</xdr:row>
      <xdr:rowOff>77470</xdr:rowOff>
    </xdr:to>
    <xdr:sp macro="" textlink="">
      <xdr:nvSpPr>
        <xdr:cNvPr id="76" name="楕円 75"/>
        <xdr:cNvSpPr/>
      </xdr:nvSpPr>
      <xdr:spPr>
        <a:xfrm>
          <a:off x="1968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26670</xdr:rowOff>
    </xdr:from>
    <xdr:to>
      <xdr:col>15</xdr:col>
      <xdr:colOff>50800</xdr:colOff>
      <xdr:row>35</xdr:row>
      <xdr:rowOff>66675</xdr:rowOff>
    </xdr:to>
    <xdr:cxnSp macro="">
      <xdr:nvCxnSpPr>
        <xdr:cNvPr id="77" name="直線コネクタ 76"/>
        <xdr:cNvCxnSpPr/>
      </xdr:nvCxnSpPr>
      <xdr:spPr>
        <a:xfrm>
          <a:off x="2019300" y="6027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78" name="n_1aveValue【道路】&#10;有形固定資産減価償却率"/>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79" name="n_2aveValue【道路】&#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0" name="n_3aveValue【道路】&#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1"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652</xdr:rowOff>
    </xdr:from>
    <xdr:ext cx="405111" cy="259045"/>
    <xdr:sp macro="" textlink="">
      <xdr:nvSpPr>
        <xdr:cNvPr id="82" name="n_1mainValue【道路】&#10;有形固定資産減価償却率"/>
        <xdr:cNvSpPr txBox="1"/>
      </xdr:nvSpPr>
      <xdr:spPr>
        <a:xfrm>
          <a:off x="3582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134002</xdr:rowOff>
    </xdr:from>
    <xdr:ext cx="405111" cy="259045"/>
    <xdr:sp macro="" textlink="">
      <xdr:nvSpPr>
        <xdr:cNvPr id="83" name="n_2mainValue【道路】&#10;有形固定資産減価償却率"/>
        <xdr:cNvSpPr txBox="1"/>
      </xdr:nvSpPr>
      <xdr:spPr>
        <a:xfrm>
          <a:off x="2705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93997</xdr:rowOff>
    </xdr:from>
    <xdr:ext cx="405111" cy="259045"/>
    <xdr:sp macro="" textlink="">
      <xdr:nvSpPr>
        <xdr:cNvPr id="84" name="n_3mainValue【道路】&#10;有形固定資産減価償却率"/>
        <xdr:cNvSpPr txBox="1"/>
      </xdr:nvSpPr>
      <xdr:spPr>
        <a:xfrm>
          <a:off x="1816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0" name="直線コネクタ 109"/>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1" name="【道路】&#10;一人当たり延長最小値テキスト"/>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2" name="直線コネクタ 111"/>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3" name="【道路】&#10;一人当たり延長最大値テキスト"/>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4" name="直線コネクタ 113"/>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45024</xdr:rowOff>
    </xdr:from>
    <xdr:ext cx="534377" cy="259045"/>
    <xdr:sp macro="" textlink="">
      <xdr:nvSpPr>
        <xdr:cNvPr id="115" name="【道路】&#10;一人当たり延長平均値テキスト"/>
        <xdr:cNvSpPr txBox="1"/>
      </xdr:nvSpPr>
      <xdr:spPr>
        <a:xfrm>
          <a:off x="10515600" y="6731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6" name="フローチャート: 判断 115"/>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17" name="フローチャート: 判断 116"/>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18" name="フローチャート: 判断 117"/>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19" name="フローチャート: 判断 118"/>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0" name="フローチャート: 判断 119"/>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108202</xdr:rowOff>
    </xdr:from>
    <xdr:to>
      <xdr:col>50</xdr:col>
      <xdr:colOff>165100</xdr:colOff>
      <xdr:row>40</xdr:row>
      <xdr:rowOff>38352</xdr:rowOff>
    </xdr:to>
    <xdr:sp macro="" textlink="">
      <xdr:nvSpPr>
        <xdr:cNvPr id="126" name="楕円 125"/>
        <xdr:cNvSpPr/>
      </xdr:nvSpPr>
      <xdr:spPr>
        <a:xfrm>
          <a:off x="9588500" y="679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115729</xdr:rowOff>
    </xdr:from>
    <xdr:to>
      <xdr:col>46</xdr:col>
      <xdr:colOff>38100</xdr:colOff>
      <xdr:row>40</xdr:row>
      <xdr:rowOff>45879</xdr:rowOff>
    </xdr:to>
    <xdr:sp macro="" textlink="">
      <xdr:nvSpPr>
        <xdr:cNvPr id="127" name="楕円 126"/>
        <xdr:cNvSpPr/>
      </xdr:nvSpPr>
      <xdr:spPr>
        <a:xfrm>
          <a:off x="8699500" y="68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159002</xdr:rowOff>
    </xdr:from>
    <xdr:to>
      <xdr:col>50</xdr:col>
      <xdr:colOff>114300</xdr:colOff>
      <xdr:row>39</xdr:row>
      <xdr:rowOff>166529</xdr:rowOff>
    </xdr:to>
    <xdr:cxnSp macro="">
      <xdr:nvCxnSpPr>
        <xdr:cNvPr id="128" name="直線コネクタ 127"/>
        <xdr:cNvCxnSpPr/>
      </xdr:nvCxnSpPr>
      <xdr:spPr>
        <a:xfrm flipV="1">
          <a:off x="8750300" y="6845552"/>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81603</xdr:rowOff>
    </xdr:from>
    <xdr:to>
      <xdr:col>41</xdr:col>
      <xdr:colOff>101600</xdr:colOff>
      <xdr:row>40</xdr:row>
      <xdr:rowOff>11753</xdr:rowOff>
    </xdr:to>
    <xdr:sp macro="" textlink="">
      <xdr:nvSpPr>
        <xdr:cNvPr id="129" name="楕円 128"/>
        <xdr:cNvSpPr/>
      </xdr:nvSpPr>
      <xdr:spPr>
        <a:xfrm>
          <a:off x="7810500" y="67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132403</xdr:rowOff>
    </xdr:from>
    <xdr:to>
      <xdr:col>45</xdr:col>
      <xdr:colOff>177800</xdr:colOff>
      <xdr:row>39</xdr:row>
      <xdr:rowOff>166529</xdr:rowOff>
    </xdr:to>
    <xdr:cxnSp macro="">
      <xdr:nvCxnSpPr>
        <xdr:cNvPr id="130" name="直線コネクタ 129"/>
        <xdr:cNvCxnSpPr/>
      </xdr:nvCxnSpPr>
      <xdr:spPr>
        <a:xfrm>
          <a:off x="7861300" y="6818953"/>
          <a:ext cx="8890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1" name="n_1aveValue【道路】&#10;一人当たり延長"/>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2" name="n_2aveValue【道路】&#10;一人当たり延長"/>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8611</xdr:rowOff>
    </xdr:from>
    <xdr:ext cx="534377" cy="259045"/>
    <xdr:sp macro="" textlink="">
      <xdr:nvSpPr>
        <xdr:cNvPr id="133" name="n_3aveValue【道路】&#10;一人当たり延長"/>
        <xdr:cNvSpPr txBox="1"/>
      </xdr:nvSpPr>
      <xdr:spPr>
        <a:xfrm>
          <a:off x="7594111" y="68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34" name="n_4aveValue【道路】&#10;一人当たり延長"/>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29479</xdr:rowOff>
    </xdr:from>
    <xdr:ext cx="534377" cy="259045"/>
    <xdr:sp macro="" textlink="">
      <xdr:nvSpPr>
        <xdr:cNvPr id="135" name="n_1mainValue【道路】&#10;一人当たり延長"/>
        <xdr:cNvSpPr txBox="1"/>
      </xdr:nvSpPr>
      <xdr:spPr>
        <a:xfrm>
          <a:off x="9359411" y="68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37006</xdr:rowOff>
    </xdr:from>
    <xdr:ext cx="534377" cy="259045"/>
    <xdr:sp macro="" textlink="">
      <xdr:nvSpPr>
        <xdr:cNvPr id="136" name="n_2mainValue【道路】&#10;一人当たり延長"/>
        <xdr:cNvSpPr txBox="1"/>
      </xdr:nvSpPr>
      <xdr:spPr>
        <a:xfrm>
          <a:off x="8483111" y="68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28280</xdr:rowOff>
    </xdr:from>
    <xdr:ext cx="534377" cy="259045"/>
    <xdr:sp macro="" textlink="">
      <xdr:nvSpPr>
        <xdr:cNvPr id="137" name="n_3mainValue【道路】&#10;一人当たり延長"/>
        <xdr:cNvSpPr txBox="1"/>
      </xdr:nvSpPr>
      <xdr:spPr>
        <a:xfrm>
          <a:off x="7594111" y="65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3" name="直線コネクタ 162"/>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5" name="直線コネクタ 16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66" name="【橋りょう・トンネル】&#10;有形固定資産減価償却率最大値テキスト"/>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7" name="直線コネクタ 166"/>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68" name="【橋りょう・トンネル】&#10;有形固定資産減価償却率平均値テキスト"/>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69" name="フローチャート: 判断 168"/>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0" name="フローチャート: 判断 16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1" name="フローチャート: 判断 170"/>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2" name="フローチャート: 判断 171"/>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3" name="フローチャート: 判断 172"/>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169635</xdr:rowOff>
    </xdr:from>
    <xdr:to>
      <xdr:col>20</xdr:col>
      <xdr:colOff>38100</xdr:colOff>
      <xdr:row>60</xdr:row>
      <xdr:rowOff>99785</xdr:rowOff>
    </xdr:to>
    <xdr:sp macro="" textlink="">
      <xdr:nvSpPr>
        <xdr:cNvPr id="179" name="楕円 178"/>
        <xdr:cNvSpPr/>
      </xdr:nvSpPr>
      <xdr:spPr>
        <a:xfrm>
          <a:off x="3746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150041</xdr:rowOff>
    </xdr:from>
    <xdr:to>
      <xdr:col>15</xdr:col>
      <xdr:colOff>101600</xdr:colOff>
      <xdr:row>60</xdr:row>
      <xdr:rowOff>80191</xdr:rowOff>
    </xdr:to>
    <xdr:sp macro="" textlink="">
      <xdr:nvSpPr>
        <xdr:cNvPr id="180" name="楕円 179"/>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48985</xdr:rowOff>
    </xdr:to>
    <xdr:cxnSp macro="">
      <xdr:nvCxnSpPr>
        <xdr:cNvPr id="181" name="直線コネクタ 180"/>
        <xdr:cNvCxnSpPr/>
      </xdr:nvCxnSpPr>
      <xdr:spPr>
        <a:xfrm>
          <a:off x="2908300" y="103163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82" name="楕円 181"/>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29391</xdr:rowOff>
    </xdr:to>
    <xdr:cxnSp macro="">
      <xdr:nvCxnSpPr>
        <xdr:cNvPr id="183" name="直線コネクタ 182"/>
        <xdr:cNvCxnSpPr/>
      </xdr:nvCxnSpPr>
      <xdr:spPr>
        <a:xfrm>
          <a:off x="2019300" y="102951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84"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157860</xdr:rowOff>
    </xdr:from>
    <xdr:ext cx="405111" cy="259045"/>
    <xdr:sp macro="" textlink="">
      <xdr:nvSpPr>
        <xdr:cNvPr id="185" name="n_2aveValue【橋りょう・トンネル】&#10;有形固定資産減価償却率"/>
        <xdr:cNvSpPr txBox="1"/>
      </xdr:nvSpPr>
      <xdr:spPr>
        <a:xfrm>
          <a:off x="2705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86"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87" name="n_4ave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116312</xdr:rowOff>
    </xdr:from>
    <xdr:ext cx="405111" cy="259045"/>
    <xdr:sp macro="" textlink="">
      <xdr:nvSpPr>
        <xdr:cNvPr id="188" name="n_1mainValue【橋りょう・トンネル】&#10;有形固定資産減価償却率"/>
        <xdr:cNvSpPr txBox="1"/>
      </xdr:nvSpPr>
      <xdr:spPr>
        <a:xfrm>
          <a:off x="3582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189" name="n_2mainValue【橋りょう・トンネル】&#10;有形固定資産減価償却率"/>
        <xdr:cNvSpPr txBox="1"/>
      </xdr:nvSpPr>
      <xdr:spPr>
        <a:xfrm>
          <a:off x="2705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190" name="n_3mainValue【橋りょう・トンネル】&#10;有形固定資産減価償却率"/>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14" name="直線コネクタ 213"/>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15" name="【橋りょう・トンネル】&#10;一人当たり有形固定資産（償却資産）額最小値テキスト"/>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16" name="直線コネクタ 215"/>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17" name="【橋りょう・トンネル】&#10;一人当たり有形固定資産（償却資産）額最大値テキスト"/>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18" name="直線コネクタ 217"/>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19" name="【橋りょう・トンネル】&#10;一人当たり有形固定資産（償却資産）額平均値テキスト"/>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0" name="フローチャート: 判断 219"/>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21" name="フローチャート: 判断 220"/>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22" name="フローチャート: 判断 221"/>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23" name="フローチャート: 判断 222"/>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24" name="フローチャート: 判断 223"/>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48368</xdr:rowOff>
    </xdr:from>
    <xdr:to>
      <xdr:col>50</xdr:col>
      <xdr:colOff>165100</xdr:colOff>
      <xdr:row>60</xdr:row>
      <xdr:rowOff>149968</xdr:rowOff>
    </xdr:to>
    <xdr:sp macro="" textlink="">
      <xdr:nvSpPr>
        <xdr:cNvPr id="230" name="楕円 229"/>
        <xdr:cNvSpPr/>
      </xdr:nvSpPr>
      <xdr:spPr>
        <a:xfrm>
          <a:off x="9588500" y="103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60051</xdr:rowOff>
    </xdr:from>
    <xdr:to>
      <xdr:col>46</xdr:col>
      <xdr:colOff>38100</xdr:colOff>
      <xdr:row>60</xdr:row>
      <xdr:rowOff>161651</xdr:rowOff>
    </xdr:to>
    <xdr:sp macro="" textlink="">
      <xdr:nvSpPr>
        <xdr:cNvPr id="231" name="楕円 230"/>
        <xdr:cNvSpPr/>
      </xdr:nvSpPr>
      <xdr:spPr>
        <a:xfrm>
          <a:off x="8699500" y="1034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99168</xdr:rowOff>
    </xdr:from>
    <xdr:to>
      <xdr:col>50</xdr:col>
      <xdr:colOff>114300</xdr:colOff>
      <xdr:row>60</xdr:row>
      <xdr:rowOff>110851</xdr:rowOff>
    </xdr:to>
    <xdr:cxnSp macro="">
      <xdr:nvCxnSpPr>
        <xdr:cNvPr id="232" name="直線コネクタ 231"/>
        <xdr:cNvCxnSpPr/>
      </xdr:nvCxnSpPr>
      <xdr:spPr>
        <a:xfrm flipV="1">
          <a:off x="8750300" y="10386168"/>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68859</xdr:rowOff>
    </xdr:from>
    <xdr:to>
      <xdr:col>41</xdr:col>
      <xdr:colOff>101600</xdr:colOff>
      <xdr:row>60</xdr:row>
      <xdr:rowOff>170459</xdr:rowOff>
    </xdr:to>
    <xdr:sp macro="" textlink="">
      <xdr:nvSpPr>
        <xdr:cNvPr id="233" name="楕円 232"/>
        <xdr:cNvSpPr/>
      </xdr:nvSpPr>
      <xdr:spPr>
        <a:xfrm>
          <a:off x="7810500" y="103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110851</xdr:rowOff>
    </xdr:from>
    <xdr:to>
      <xdr:col>45</xdr:col>
      <xdr:colOff>177800</xdr:colOff>
      <xdr:row>60</xdr:row>
      <xdr:rowOff>119659</xdr:rowOff>
    </xdr:to>
    <xdr:cxnSp macro="">
      <xdr:nvCxnSpPr>
        <xdr:cNvPr id="234" name="直線コネクタ 233"/>
        <xdr:cNvCxnSpPr/>
      </xdr:nvCxnSpPr>
      <xdr:spPr>
        <a:xfrm flipV="1">
          <a:off x="7861300" y="10397851"/>
          <a:ext cx="889000" cy="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12226</xdr:rowOff>
    </xdr:from>
    <xdr:ext cx="599010" cy="259045"/>
    <xdr:sp macro="" textlink="">
      <xdr:nvSpPr>
        <xdr:cNvPr id="235" name="n_1aveValue【橋りょう・トンネル】&#10;一人当たり有形固定資産（償却資産）額"/>
        <xdr:cNvSpPr txBox="1"/>
      </xdr:nvSpPr>
      <xdr:spPr>
        <a:xfrm>
          <a:off x="9327095" y="108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11751</xdr:rowOff>
    </xdr:from>
    <xdr:ext cx="599010" cy="259045"/>
    <xdr:sp macro="" textlink="">
      <xdr:nvSpPr>
        <xdr:cNvPr id="236" name="n_2aveValue【橋りょう・トンネル】&#10;一人当たり有形固定資産（償却資産）額"/>
        <xdr:cNvSpPr txBox="1"/>
      </xdr:nvSpPr>
      <xdr:spPr>
        <a:xfrm>
          <a:off x="84507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13435</xdr:rowOff>
    </xdr:from>
    <xdr:ext cx="599010" cy="259045"/>
    <xdr:sp macro="" textlink="">
      <xdr:nvSpPr>
        <xdr:cNvPr id="237" name="n_3aveValue【橋りょう・トンネル】&#10;一人当たり有形固定資産（償却資産）額"/>
        <xdr:cNvSpPr txBox="1"/>
      </xdr:nvSpPr>
      <xdr:spPr>
        <a:xfrm>
          <a:off x="7561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38" name="n_4aveValue【橋りょう・トンネル】&#10;一人当たり有形固定資産（償却資産）額"/>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166495</xdr:rowOff>
    </xdr:from>
    <xdr:ext cx="599010" cy="259045"/>
    <xdr:sp macro="" textlink="">
      <xdr:nvSpPr>
        <xdr:cNvPr id="239" name="n_1mainValue【橋りょう・トンネル】&#10;一人当たり有形固定資産（償却資産）額"/>
        <xdr:cNvSpPr txBox="1"/>
      </xdr:nvSpPr>
      <xdr:spPr>
        <a:xfrm>
          <a:off x="9327095" y="1011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6728</xdr:rowOff>
    </xdr:from>
    <xdr:ext cx="599010" cy="259045"/>
    <xdr:sp macro="" textlink="">
      <xdr:nvSpPr>
        <xdr:cNvPr id="240" name="n_2mainValue【橋りょう・トンネル】&#10;一人当たり有形固定資産（償却資産）額"/>
        <xdr:cNvSpPr txBox="1"/>
      </xdr:nvSpPr>
      <xdr:spPr>
        <a:xfrm>
          <a:off x="8450795" y="101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15536</xdr:rowOff>
    </xdr:from>
    <xdr:ext cx="599010" cy="259045"/>
    <xdr:sp macro="" textlink="">
      <xdr:nvSpPr>
        <xdr:cNvPr id="241" name="n_3mainValue【橋りょう・トンネル】&#10;一人当たり有形固定資産（償却資産）額"/>
        <xdr:cNvSpPr txBox="1"/>
      </xdr:nvSpPr>
      <xdr:spPr>
        <a:xfrm>
          <a:off x="7561795" y="1013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66" name="直線コネクタ 265"/>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69"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70" name="直線コネクタ 269"/>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71" name="【公営住宅】&#10;有形固定資産減価償却率平均値テキスト"/>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72" name="フローチャート: 判断 271"/>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73" name="フローチャート: 判断 272"/>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74" name="フローチャート: 判断 273"/>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75" name="フローチャート: 判断 274"/>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76" name="フローチャート: 判断 275"/>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282" name="楕円 281"/>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83" name="楕円 282"/>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82</xdr:row>
      <xdr:rowOff>5714</xdr:rowOff>
    </xdr:to>
    <xdr:cxnSp macro="">
      <xdr:nvCxnSpPr>
        <xdr:cNvPr id="284" name="直線コネクタ 283"/>
        <xdr:cNvCxnSpPr/>
      </xdr:nvCxnSpPr>
      <xdr:spPr>
        <a:xfrm>
          <a:off x="2908300" y="13971270"/>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285" name="楕円 284"/>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83820</xdr:rowOff>
    </xdr:to>
    <xdr:cxnSp macro="">
      <xdr:nvCxnSpPr>
        <xdr:cNvPr id="286" name="直線コネクタ 285"/>
        <xdr:cNvCxnSpPr/>
      </xdr:nvCxnSpPr>
      <xdr:spPr>
        <a:xfrm>
          <a:off x="2019300" y="138760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287" name="n_1aveValue【公営住宅】&#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88" name="n_2aveValue【公営住宅】&#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289" name="n_3aveValue【公営住宅】&#10;有形固定資産減価償却率"/>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90"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291" name="n_1main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92" name="n_2mainValue【公営住宅】&#10;有形固定資産減価償却率"/>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293" name="n_3mainValue【公営住宅】&#10;有形固定資産減価償却率"/>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17" name="直線コネクタ 316"/>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1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19" name="直線コネクタ 31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20" name="【公営住宅】&#10;一人当たり面積最大値テキスト"/>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21" name="直線コネクタ 320"/>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22" name="【公営住宅】&#10;一人当たり面積平均値テキスト"/>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23" name="フローチャート: 判断 322"/>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24" name="フローチャート: 判断 323"/>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25" name="フローチャート: 判断 324"/>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26" name="フローチャート: 判断 325"/>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27" name="フローチャート: 判断 326"/>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134365</xdr:rowOff>
    </xdr:from>
    <xdr:to>
      <xdr:col>50</xdr:col>
      <xdr:colOff>165100</xdr:colOff>
      <xdr:row>85</xdr:row>
      <xdr:rowOff>64515</xdr:rowOff>
    </xdr:to>
    <xdr:sp macro="" textlink="">
      <xdr:nvSpPr>
        <xdr:cNvPr id="333" name="楕円 332"/>
        <xdr:cNvSpPr/>
      </xdr:nvSpPr>
      <xdr:spPr>
        <a:xfrm>
          <a:off x="9588500" y="145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143890</xdr:rowOff>
    </xdr:from>
    <xdr:to>
      <xdr:col>46</xdr:col>
      <xdr:colOff>38100</xdr:colOff>
      <xdr:row>85</xdr:row>
      <xdr:rowOff>74040</xdr:rowOff>
    </xdr:to>
    <xdr:sp macro="" textlink="">
      <xdr:nvSpPr>
        <xdr:cNvPr id="334" name="楕円 333"/>
        <xdr:cNvSpPr/>
      </xdr:nvSpPr>
      <xdr:spPr>
        <a:xfrm>
          <a:off x="8699500" y="145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13715</xdr:rowOff>
    </xdr:from>
    <xdr:to>
      <xdr:col>50</xdr:col>
      <xdr:colOff>114300</xdr:colOff>
      <xdr:row>85</xdr:row>
      <xdr:rowOff>23240</xdr:rowOff>
    </xdr:to>
    <xdr:cxnSp macro="">
      <xdr:nvCxnSpPr>
        <xdr:cNvPr id="335" name="直線コネクタ 334"/>
        <xdr:cNvCxnSpPr/>
      </xdr:nvCxnSpPr>
      <xdr:spPr>
        <a:xfrm flipV="1">
          <a:off x="8750300" y="14586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336" name="楕円 335"/>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85</xdr:row>
      <xdr:rowOff>23240</xdr:rowOff>
    </xdr:to>
    <xdr:cxnSp macro="">
      <xdr:nvCxnSpPr>
        <xdr:cNvPr id="337" name="直線コネクタ 336"/>
        <xdr:cNvCxnSpPr/>
      </xdr:nvCxnSpPr>
      <xdr:spPr>
        <a:xfrm>
          <a:off x="7861300" y="1442275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338" name="n_1aveValue【公営住宅】&#10;一人当たり面積"/>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339" name="n_2aveValue【公営住宅】&#10;一人当たり面積"/>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40" name="n_3aveValue【公営住宅】&#10;一人当たり面積"/>
        <xdr:cNvSpPr txBox="1"/>
      </xdr:nvSpPr>
      <xdr:spPr>
        <a:xfrm>
          <a:off x="7626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41" name="n_4aveValue【公営住宅】&#10;一人当たり面積"/>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55642</xdr:rowOff>
    </xdr:from>
    <xdr:ext cx="469744" cy="259045"/>
    <xdr:sp macro="" textlink="">
      <xdr:nvSpPr>
        <xdr:cNvPr id="342" name="n_1mainValue【公営住宅】&#10;一人当たり面積"/>
        <xdr:cNvSpPr txBox="1"/>
      </xdr:nvSpPr>
      <xdr:spPr>
        <a:xfrm>
          <a:off x="9391727" y="1462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65167</xdr:rowOff>
    </xdr:from>
    <xdr:ext cx="469744" cy="259045"/>
    <xdr:sp macro="" textlink="">
      <xdr:nvSpPr>
        <xdr:cNvPr id="343" name="n_2mainValue【公営住宅】&#10;一人当たり面積"/>
        <xdr:cNvSpPr txBox="1"/>
      </xdr:nvSpPr>
      <xdr:spPr>
        <a:xfrm>
          <a:off x="8515427" y="1463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44" name="n_3mainValue【公営住宅】&#10;一人当たり面積"/>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7" name="テキスト ボックス 35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7" name="テキスト ボックス 36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167639</xdr:rowOff>
    </xdr:from>
    <xdr:to>
      <xdr:col>24</xdr:col>
      <xdr:colOff>62865</xdr:colOff>
      <xdr:row>108</xdr:row>
      <xdr:rowOff>106680</xdr:rowOff>
    </xdr:to>
    <xdr:cxnSp macro="">
      <xdr:nvCxnSpPr>
        <xdr:cNvPr id="369" name="直線コネクタ 368"/>
        <xdr:cNvCxnSpPr/>
      </xdr:nvCxnSpPr>
      <xdr:spPr>
        <a:xfrm flipV="1">
          <a:off x="4634865" y="17141189"/>
          <a:ext cx="0" cy="14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110507</xdr:rowOff>
    </xdr:from>
    <xdr:ext cx="405111" cy="259045"/>
    <xdr:sp macro="" textlink="">
      <xdr:nvSpPr>
        <xdr:cNvPr id="370" name="【港湾・漁港】&#10;有形固定資産減価償却率最小値テキスト"/>
        <xdr:cNvSpPr txBox="1"/>
      </xdr:nvSpPr>
      <xdr:spPr>
        <a:xfrm>
          <a:off x="4673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106680</xdr:rowOff>
    </xdr:from>
    <xdr:to>
      <xdr:col>24</xdr:col>
      <xdr:colOff>152400</xdr:colOff>
      <xdr:row>108</xdr:row>
      <xdr:rowOff>106680</xdr:rowOff>
    </xdr:to>
    <xdr:cxnSp macro="">
      <xdr:nvCxnSpPr>
        <xdr:cNvPr id="371" name="直線コネクタ 370"/>
        <xdr:cNvCxnSpPr/>
      </xdr:nvCxnSpPr>
      <xdr:spPr>
        <a:xfrm>
          <a:off x="4546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114316</xdr:rowOff>
    </xdr:from>
    <xdr:ext cx="405111" cy="259045"/>
    <xdr:sp macro="" textlink="">
      <xdr:nvSpPr>
        <xdr:cNvPr id="372" name="【港湾・漁港】&#10;有形固定資産減価償却率最大値テキスト"/>
        <xdr:cNvSpPr txBox="1"/>
      </xdr:nvSpPr>
      <xdr:spPr>
        <a:xfrm>
          <a:off x="4673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167639</xdr:rowOff>
    </xdr:from>
    <xdr:to>
      <xdr:col>24</xdr:col>
      <xdr:colOff>152400</xdr:colOff>
      <xdr:row>99</xdr:row>
      <xdr:rowOff>167639</xdr:rowOff>
    </xdr:to>
    <xdr:cxnSp macro="">
      <xdr:nvCxnSpPr>
        <xdr:cNvPr id="373" name="直線コネクタ 372"/>
        <xdr:cNvCxnSpPr/>
      </xdr:nvCxnSpPr>
      <xdr:spPr>
        <a:xfrm>
          <a:off x="4546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76216</xdr:rowOff>
    </xdr:from>
    <xdr:ext cx="405111" cy="259045"/>
    <xdr:sp macro="" textlink="">
      <xdr:nvSpPr>
        <xdr:cNvPr id="374" name="【港湾・漁港】&#10;有形固定資産減価償却率平均値テキスト"/>
        <xdr:cNvSpPr txBox="1"/>
      </xdr:nvSpPr>
      <xdr:spPr>
        <a:xfrm>
          <a:off x="4673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375" name="フローチャート: 判断 374"/>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376" name="フローチャート: 判断 375"/>
        <xdr:cNvSpPr/>
      </xdr:nvSpPr>
      <xdr:spPr>
        <a:xfrm>
          <a:off x="3746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77" name="フローチャート: 判断 376"/>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78" name="フローチャート: 判断 377"/>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76836</xdr:rowOff>
    </xdr:from>
    <xdr:to>
      <xdr:col>6</xdr:col>
      <xdr:colOff>38100</xdr:colOff>
      <xdr:row>104</xdr:row>
      <xdr:rowOff>6986</xdr:rowOff>
    </xdr:to>
    <xdr:sp macro="" textlink="">
      <xdr:nvSpPr>
        <xdr:cNvPr id="379" name="フローチャート: 判断 378"/>
        <xdr:cNvSpPr/>
      </xdr:nvSpPr>
      <xdr:spPr>
        <a:xfrm>
          <a:off x="1079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19686</xdr:rowOff>
    </xdr:from>
    <xdr:to>
      <xdr:col>20</xdr:col>
      <xdr:colOff>38100</xdr:colOff>
      <xdr:row>104</xdr:row>
      <xdr:rowOff>121286</xdr:rowOff>
    </xdr:to>
    <xdr:sp macro="" textlink="">
      <xdr:nvSpPr>
        <xdr:cNvPr id="385" name="楕円 384"/>
        <xdr:cNvSpPr/>
      </xdr:nvSpPr>
      <xdr:spPr>
        <a:xfrm>
          <a:off x="3746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135889</xdr:rowOff>
    </xdr:from>
    <xdr:to>
      <xdr:col>15</xdr:col>
      <xdr:colOff>101600</xdr:colOff>
      <xdr:row>104</xdr:row>
      <xdr:rowOff>66039</xdr:rowOff>
    </xdr:to>
    <xdr:sp macro="" textlink="">
      <xdr:nvSpPr>
        <xdr:cNvPr id="386" name="楕円 385"/>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70486</xdr:rowOff>
    </xdr:to>
    <xdr:cxnSp macro="">
      <xdr:nvCxnSpPr>
        <xdr:cNvPr id="387" name="直線コネクタ 386"/>
        <xdr:cNvCxnSpPr/>
      </xdr:nvCxnSpPr>
      <xdr:spPr>
        <a:xfrm>
          <a:off x="2908300" y="17846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78739</xdr:rowOff>
    </xdr:from>
    <xdr:to>
      <xdr:col>10</xdr:col>
      <xdr:colOff>165100</xdr:colOff>
      <xdr:row>104</xdr:row>
      <xdr:rowOff>8889</xdr:rowOff>
    </xdr:to>
    <xdr:sp macro="" textlink="">
      <xdr:nvSpPr>
        <xdr:cNvPr id="388" name="楕円 387"/>
        <xdr:cNvSpPr/>
      </xdr:nvSpPr>
      <xdr:spPr>
        <a:xfrm>
          <a:off x="1968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129539</xdr:rowOff>
    </xdr:from>
    <xdr:to>
      <xdr:col>15</xdr:col>
      <xdr:colOff>50800</xdr:colOff>
      <xdr:row>104</xdr:row>
      <xdr:rowOff>15239</xdr:rowOff>
    </xdr:to>
    <xdr:cxnSp macro="">
      <xdr:nvCxnSpPr>
        <xdr:cNvPr id="389" name="直線コネクタ 388"/>
        <xdr:cNvCxnSpPr/>
      </xdr:nvCxnSpPr>
      <xdr:spPr>
        <a:xfrm>
          <a:off x="2019300" y="177888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93997</xdr:rowOff>
    </xdr:from>
    <xdr:ext cx="405111" cy="259045"/>
    <xdr:sp macro="" textlink="">
      <xdr:nvSpPr>
        <xdr:cNvPr id="390" name="n_1aveValue【港湾・漁港】&#10;有形固定資産減価償却率"/>
        <xdr:cNvSpPr txBox="1"/>
      </xdr:nvSpPr>
      <xdr:spPr>
        <a:xfrm>
          <a:off x="35820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391" name="n_2aveValue【港湾・漁港】&#10;有形固定資産減価償却率"/>
        <xdr:cNvSpPr txBox="1"/>
      </xdr:nvSpPr>
      <xdr:spPr>
        <a:xfrm>
          <a:off x="2705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154957</xdr:rowOff>
    </xdr:from>
    <xdr:ext cx="405111" cy="259045"/>
    <xdr:sp macro="" textlink="">
      <xdr:nvSpPr>
        <xdr:cNvPr id="392" name="n_3aveValue【港湾・漁港】&#10;有形固定資産減価償却率"/>
        <xdr:cNvSpPr txBox="1"/>
      </xdr:nvSpPr>
      <xdr:spPr>
        <a:xfrm>
          <a:off x="1816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23513</xdr:rowOff>
    </xdr:from>
    <xdr:ext cx="405111" cy="259045"/>
    <xdr:sp macro="" textlink="">
      <xdr:nvSpPr>
        <xdr:cNvPr id="393" name="n_4aveValue【港湾・漁港】&#10;有形固定資産減価償却率"/>
        <xdr:cNvSpPr txBox="1"/>
      </xdr:nvSpPr>
      <xdr:spPr>
        <a:xfrm>
          <a:off x="927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112413</xdr:rowOff>
    </xdr:from>
    <xdr:ext cx="405111" cy="259045"/>
    <xdr:sp macro="" textlink="">
      <xdr:nvSpPr>
        <xdr:cNvPr id="394" name="n_1mainValue【港湾・漁港】&#10;有形固定資産減価償却率"/>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395" name="n_2mainValue【港湾・漁港】&#10;有形固定資産減価償却率"/>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xdr:rowOff>
    </xdr:from>
    <xdr:ext cx="405111" cy="259045"/>
    <xdr:sp macro="" textlink="">
      <xdr:nvSpPr>
        <xdr:cNvPr id="396" name="n_3mainValue【港湾・漁港】&#10;有形固定資産減価償却率"/>
        <xdr:cNvSpPr txBox="1"/>
      </xdr:nvSpPr>
      <xdr:spPr>
        <a:xfrm>
          <a:off x="1816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7" name="直線コネクタ 40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08" name="テキスト ボックス 40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9" name="直線コネクタ 40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0" name="テキスト ボックス 40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1" name="直線コネクタ 41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2" name="テキスト ボックス 41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3" name="直線コネクタ 41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4" name="テキスト ボックス 41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5" name="直線コネクタ 41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16" name="テキスト ボックス 415"/>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7" name="直線コネクタ 41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18" name="テキスト ボックス 41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107</xdr:row>
      <xdr:rowOff>24430</xdr:rowOff>
    </xdr:from>
    <xdr:to>
      <xdr:col>54</xdr:col>
      <xdr:colOff>189865</xdr:colOff>
      <xdr:row>109</xdr:row>
      <xdr:rowOff>28961</xdr:rowOff>
    </xdr:to>
    <xdr:cxnSp macro="">
      <xdr:nvCxnSpPr>
        <xdr:cNvPr id="422" name="直線コネクタ 421"/>
        <xdr:cNvCxnSpPr/>
      </xdr:nvCxnSpPr>
      <xdr:spPr>
        <a:xfrm flipV="1">
          <a:off x="10476865" y="18369580"/>
          <a:ext cx="0" cy="347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32788</xdr:rowOff>
    </xdr:from>
    <xdr:ext cx="469744" cy="259045"/>
    <xdr:sp macro="" textlink="">
      <xdr:nvSpPr>
        <xdr:cNvPr id="423" name="【港湾・漁港】&#10;一人当たり有形固定資産（償却資産）額最小値テキスト"/>
        <xdr:cNvSpPr txBox="1"/>
      </xdr:nvSpPr>
      <xdr:spPr>
        <a:xfrm>
          <a:off x="10515600" y="187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28961</xdr:rowOff>
    </xdr:from>
    <xdr:to>
      <xdr:col>55</xdr:col>
      <xdr:colOff>88900</xdr:colOff>
      <xdr:row>109</xdr:row>
      <xdr:rowOff>28961</xdr:rowOff>
    </xdr:to>
    <xdr:cxnSp macro="">
      <xdr:nvCxnSpPr>
        <xdr:cNvPr id="424" name="直線コネクタ 423"/>
        <xdr:cNvCxnSpPr/>
      </xdr:nvCxnSpPr>
      <xdr:spPr>
        <a:xfrm>
          <a:off x="10388600" y="1871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142557</xdr:rowOff>
    </xdr:from>
    <xdr:ext cx="599010" cy="259045"/>
    <xdr:sp macro="" textlink="">
      <xdr:nvSpPr>
        <xdr:cNvPr id="425" name="【港湾・漁港】&#10;一人当たり有形固定資産（償却資産）額最大値テキスト"/>
        <xdr:cNvSpPr txBox="1"/>
      </xdr:nvSpPr>
      <xdr:spPr>
        <a:xfrm>
          <a:off x="10515600" y="1814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24430</xdr:rowOff>
    </xdr:from>
    <xdr:to>
      <xdr:col>55</xdr:col>
      <xdr:colOff>88900</xdr:colOff>
      <xdr:row>107</xdr:row>
      <xdr:rowOff>24430</xdr:rowOff>
    </xdr:to>
    <xdr:cxnSp macro="">
      <xdr:nvCxnSpPr>
        <xdr:cNvPr id="426" name="直線コネクタ 425"/>
        <xdr:cNvCxnSpPr/>
      </xdr:nvCxnSpPr>
      <xdr:spPr>
        <a:xfrm>
          <a:off x="10388600" y="1836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101268</xdr:rowOff>
    </xdr:from>
    <xdr:ext cx="599010" cy="259045"/>
    <xdr:sp macro="" textlink="">
      <xdr:nvSpPr>
        <xdr:cNvPr id="427" name="【港湾・漁港】&#10;一人当たり有形固定資産（償却資産）額平均値テキスト"/>
        <xdr:cNvSpPr txBox="1"/>
      </xdr:nvSpPr>
      <xdr:spPr>
        <a:xfrm>
          <a:off x="10515600" y="18446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122841</xdr:rowOff>
    </xdr:from>
    <xdr:to>
      <xdr:col>55</xdr:col>
      <xdr:colOff>50800</xdr:colOff>
      <xdr:row>108</xdr:row>
      <xdr:rowOff>52991</xdr:rowOff>
    </xdr:to>
    <xdr:sp macro="" textlink="">
      <xdr:nvSpPr>
        <xdr:cNvPr id="428" name="フローチャート: 判断 427"/>
        <xdr:cNvSpPr/>
      </xdr:nvSpPr>
      <xdr:spPr>
        <a:xfrm>
          <a:off x="10426700" y="184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22484</xdr:rowOff>
    </xdr:from>
    <xdr:to>
      <xdr:col>50</xdr:col>
      <xdr:colOff>165100</xdr:colOff>
      <xdr:row>106</xdr:row>
      <xdr:rowOff>124084</xdr:rowOff>
    </xdr:to>
    <xdr:sp macro="" textlink="">
      <xdr:nvSpPr>
        <xdr:cNvPr id="429" name="フローチャート: 判断 428"/>
        <xdr:cNvSpPr/>
      </xdr:nvSpPr>
      <xdr:spPr>
        <a:xfrm>
          <a:off x="9588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28817</xdr:rowOff>
    </xdr:from>
    <xdr:to>
      <xdr:col>46</xdr:col>
      <xdr:colOff>38100</xdr:colOff>
      <xdr:row>106</xdr:row>
      <xdr:rowOff>130417</xdr:rowOff>
    </xdr:to>
    <xdr:sp macro="" textlink="">
      <xdr:nvSpPr>
        <xdr:cNvPr id="430" name="フローチャート: 判断 429"/>
        <xdr:cNvSpPr/>
      </xdr:nvSpPr>
      <xdr:spPr>
        <a:xfrm>
          <a:off x="8699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23543</xdr:rowOff>
    </xdr:from>
    <xdr:to>
      <xdr:col>41</xdr:col>
      <xdr:colOff>101600</xdr:colOff>
      <xdr:row>105</xdr:row>
      <xdr:rowOff>125143</xdr:rowOff>
    </xdr:to>
    <xdr:sp macro="" textlink="">
      <xdr:nvSpPr>
        <xdr:cNvPr id="431" name="フローチャート: 判断 430"/>
        <xdr:cNvSpPr/>
      </xdr:nvSpPr>
      <xdr:spPr>
        <a:xfrm>
          <a:off x="7810500" y="1802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42379</xdr:rowOff>
    </xdr:from>
    <xdr:to>
      <xdr:col>36</xdr:col>
      <xdr:colOff>165100</xdr:colOff>
      <xdr:row>107</xdr:row>
      <xdr:rowOff>143979</xdr:rowOff>
    </xdr:to>
    <xdr:sp macro="" textlink="">
      <xdr:nvSpPr>
        <xdr:cNvPr id="432" name="フローチャート: 判断 431"/>
        <xdr:cNvSpPr/>
      </xdr:nvSpPr>
      <xdr:spPr>
        <a:xfrm>
          <a:off x="6921500" y="183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76406</xdr:rowOff>
    </xdr:from>
    <xdr:to>
      <xdr:col>50</xdr:col>
      <xdr:colOff>165100</xdr:colOff>
      <xdr:row>101</xdr:row>
      <xdr:rowOff>6556</xdr:rowOff>
    </xdr:to>
    <xdr:sp macro="" textlink="">
      <xdr:nvSpPr>
        <xdr:cNvPr id="438" name="楕円 437"/>
        <xdr:cNvSpPr/>
      </xdr:nvSpPr>
      <xdr:spPr>
        <a:xfrm>
          <a:off x="9588500" y="172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100166</xdr:rowOff>
    </xdr:from>
    <xdr:to>
      <xdr:col>46</xdr:col>
      <xdr:colOff>38100</xdr:colOff>
      <xdr:row>101</xdr:row>
      <xdr:rowOff>30316</xdr:rowOff>
    </xdr:to>
    <xdr:sp macro="" textlink="">
      <xdr:nvSpPr>
        <xdr:cNvPr id="439" name="楕円 438"/>
        <xdr:cNvSpPr/>
      </xdr:nvSpPr>
      <xdr:spPr>
        <a:xfrm>
          <a:off x="8699500" y="172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127206</xdr:rowOff>
    </xdr:from>
    <xdr:to>
      <xdr:col>50</xdr:col>
      <xdr:colOff>114300</xdr:colOff>
      <xdr:row>100</xdr:row>
      <xdr:rowOff>150966</xdr:rowOff>
    </xdr:to>
    <xdr:cxnSp macro="">
      <xdr:nvCxnSpPr>
        <xdr:cNvPr id="440" name="直線コネクタ 439"/>
        <xdr:cNvCxnSpPr/>
      </xdr:nvCxnSpPr>
      <xdr:spPr>
        <a:xfrm flipV="1">
          <a:off x="8750300" y="17272206"/>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119887</xdr:rowOff>
    </xdr:from>
    <xdr:to>
      <xdr:col>41</xdr:col>
      <xdr:colOff>101600</xdr:colOff>
      <xdr:row>101</xdr:row>
      <xdr:rowOff>50037</xdr:rowOff>
    </xdr:to>
    <xdr:sp macro="" textlink="">
      <xdr:nvSpPr>
        <xdr:cNvPr id="441" name="楕円 440"/>
        <xdr:cNvSpPr/>
      </xdr:nvSpPr>
      <xdr:spPr>
        <a:xfrm>
          <a:off x="7810500" y="172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150966</xdr:rowOff>
    </xdr:from>
    <xdr:to>
      <xdr:col>45</xdr:col>
      <xdr:colOff>177800</xdr:colOff>
      <xdr:row>100</xdr:row>
      <xdr:rowOff>170687</xdr:rowOff>
    </xdr:to>
    <xdr:cxnSp macro="">
      <xdr:nvCxnSpPr>
        <xdr:cNvPr id="442" name="直線コネクタ 441"/>
        <xdr:cNvCxnSpPr/>
      </xdr:nvCxnSpPr>
      <xdr:spPr>
        <a:xfrm flipV="1">
          <a:off x="7861300" y="17295966"/>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115211</xdr:rowOff>
    </xdr:from>
    <xdr:ext cx="599010" cy="259045"/>
    <xdr:sp macro="" textlink="">
      <xdr:nvSpPr>
        <xdr:cNvPr id="443" name="n_1aveValue【港湾・漁港】&#10;一人当たり有形固定資産（償却資産）額"/>
        <xdr:cNvSpPr txBox="1"/>
      </xdr:nvSpPr>
      <xdr:spPr>
        <a:xfrm>
          <a:off x="9327095" y="18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121544</xdr:rowOff>
    </xdr:from>
    <xdr:ext cx="599010" cy="259045"/>
    <xdr:sp macro="" textlink="">
      <xdr:nvSpPr>
        <xdr:cNvPr id="444" name="n_2aveValue【港湾・漁港】&#10;一人当たり有形固定資産（償却資産）額"/>
        <xdr:cNvSpPr txBox="1"/>
      </xdr:nvSpPr>
      <xdr:spPr>
        <a:xfrm>
          <a:off x="8450795" y="1829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116270</xdr:rowOff>
    </xdr:from>
    <xdr:ext cx="599010" cy="259045"/>
    <xdr:sp macro="" textlink="">
      <xdr:nvSpPr>
        <xdr:cNvPr id="445" name="n_3aveValue【港湾・漁港】&#10;一人当たり有形固定資産（償却資産）額"/>
        <xdr:cNvSpPr txBox="1"/>
      </xdr:nvSpPr>
      <xdr:spPr>
        <a:xfrm>
          <a:off x="7561795" y="1811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160506</xdr:rowOff>
    </xdr:from>
    <xdr:ext cx="599010" cy="259045"/>
    <xdr:sp macro="" textlink="">
      <xdr:nvSpPr>
        <xdr:cNvPr id="446" name="n_4aveValue【港湾・漁港】&#10;一人当たり有形固定資産（償却資産）額"/>
        <xdr:cNvSpPr txBox="1"/>
      </xdr:nvSpPr>
      <xdr:spPr>
        <a:xfrm>
          <a:off x="6672795" y="181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23083</xdr:rowOff>
    </xdr:from>
    <xdr:ext cx="690189" cy="259045"/>
    <xdr:sp macro="" textlink="">
      <xdr:nvSpPr>
        <xdr:cNvPr id="447" name="n_1mainValue【港湾・漁港】&#10;一人当たり有形固定資産（償却資産）額"/>
        <xdr:cNvSpPr txBox="1"/>
      </xdr:nvSpPr>
      <xdr:spPr>
        <a:xfrm>
          <a:off x="9281505" y="16996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46843</xdr:rowOff>
    </xdr:from>
    <xdr:ext cx="690189" cy="259045"/>
    <xdr:sp macro="" textlink="">
      <xdr:nvSpPr>
        <xdr:cNvPr id="448" name="n_2mainValue【港湾・漁港】&#10;一人当たり有形固定資産（償却資産）額"/>
        <xdr:cNvSpPr txBox="1"/>
      </xdr:nvSpPr>
      <xdr:spPr>
        <a:xfrm>
          <a:off x="8405205" y="1702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66564</xdr:rowOff>
    </xdr:from>
    <xdr:ext cx="690189" cy="259045"/>
    <xdr:sp macro="" textlink="">
      <xdr:nvSpPr>
        <xdr:cNvPr id="449" name="n_3mainValue【港湾・漁港】&#10;一人当たり有形固定資産（償却資産）額"/>
        <xdr:cNvSpPr txBox="1"/>
      </xdr:nvSpPr>
      <xdr:spPr>
        <a:xfrm>
          <a:off x="7516205" y="1704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0" name="テキスト ボックス 45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2" name="テキスト ボックス 46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0" name="テキスト ボックス 46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2" name="テキスト ボックス 47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74" name="直線コネクタ 473"/>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6" name="直線コネクタ 47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77"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78" name="直線コネクタ 477"/>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79" name="【認定こども園・幼稚園・保育所】&#10;有形固定資産減価償却率平均値テキスト"/>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80" name="フローチャート: 判断 479"/>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81" name="フローチャート: 判断 480"/>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82" name="フローチャート: 判断 481"/>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83" name="フローチャート: 判断 482"/>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84" name="フローチャート: 判断 483"/>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490" name="楕円 489"/>
        <xdr:cNvSpPr/>
      </xdr:nvSpPr>
      <xdr:spPr>
        <a:xfrm>
          <a:off x="15430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154940</xdr:rowOff>
    </xdr:from>
    <xdr:to>
      <xdr:col>76</xdr:col>
      <xdr:colOff>165100</xdr:colOff>
      <xdr:row>36</xdr:row>
      <xdr:rowOff>85090</xdr:rowOff>
    </xdr:to>
    <xdr:sp macro="" textlink="">
      <xdr:nvSpPr>
        <xdr:cNvPr id="491" name="楕円 490"/>
        <xdr:cNvSpPr/>
      </xdr:nvSpPr>
      <xdr:spPr>
        <a:xfrm>
          <a:off x="14541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78105</xdr:rowOff>
    </xdr:to>
    <xdr:cxnSp macro="">
      <xdr:nvCxnSpPr>
        <xdr:cNvPr id="492" name="直線コネクタ 491"/>
        <xdr:cNvCxnSpPr/>
      </xdr:nvCxnSpPr>
      <xdr:spPr>
        <a:xfrm>
          <a:off x="14592300" y="62064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493" name="楕円 492"/>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36</xdr:row>
      <xdr:rowOff>34290</xdr:rowOff>
    </xdr:to>
    <xdr:cxnSp macro="">
      <xdr:nvCxnSpPr>
        <xdr:cNvPr id="494" name="直線コネクタ 493"/>
        <xdr:cNvCxnSpPr/>
      </xdr:nvCxnSpPr>
      <xdr:spPr>
        <a:xfrm>
          <a:off x="13703300" y="601027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95" name="n_1aveValue【認定こども園・幼稚園・保育所】&#10;有形固定資産減価償却率"/>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96" name="n_2aveValue【認定こども園・幼稚園・保育所】&#10;有形固定資産減価償却率"/>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497" name="n_3aveValue【認定こども園・幼稚園・保育所】&#10;有形固定資産減価償却率"/>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98"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499" name="n_1mainValue【認定こども園・幼稚園・保育所】&#10;有形固定資産減価償却率"/>
        <xdr:cNvSpPr txBox="1"/>
      </xdr:nvSpPr>
      <xdr:spPr>
        <a:xfrm>
          <a:off x="15266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101617</xdr:rowOff>
    </xdr:from>
    <xdr:ext cx="405111" cy="259045"/>
    <xdr:sp macro="" textlink="">
      <xdr:nvSpPr>
        <xdr:cNvPr id="500" name="n_2mainValue【認定こども園・幼稚園・保育所】&#10;有形固定資産減価償却率"/>
        <xdr:cNvSpPr txBox="1"/>
      </xdr:nvSpPr>
      <xdr:spPr>
        <a:xfrm>
          <a:off x="14389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501" name="n_3mainValue【認定こども園・幼稚園・保育所】&#10;有形固定資産減価償却率"/>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2" name="直線コネクタ 51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13" name="テキスト ボックス 512"/>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6" name="直線コネクタ 51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17" name="テキスト ボックス 516"/>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9" name="テキスト ボックス 5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161925</xdr:rowOff>
    </xdr:from>
    <xdr:to>
      <xdr:col>116</xdr:col>
      <xdr:colOff>62864</xdr:colOff>
      <xdr:row>41</xdr:row>
      <xdr:rowOff>9906</xdr:rowOff>
    </xdr:to>
    <xdr:cxnSp macro="">
      <xdr:nvCxnSpPr>
        <xdr:cNvPr id="521" name="直線コネクタ 520"/>
        <xdr:cNvCxnSpPr/>
      </xdr:nvCxnSpPr>
      <xdr:spPr>
        <a:xfrm flipV="1">
          <a:off x="22160864" y="6677025"/>
          <a:ext cx="0" cy="3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522"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523" name="直線コネクタ 522"/>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108602</xdr:rowOff>
    </xdr:from>
    <xdr:ext cx="469744" cy="259045"/>
    <xdr:sp macro="" textlink="">
      <xdr:nvSpPr>
        <xdr:cNvPr id="524" name="【認定こども園・幼稚園・保育所】&#10;一人当たり面積最大値テキスト"/>
        <xdr:cNvSpPr txBox="1"/>
      </xdr:nvSpPr>
      <xdr:spPr>
        <a:xfrm>
          <a:off x="22199600" y="645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161925</xdr:rowOff>
    </xdr:from>
    <xdr:to>
      <xdr:col>116</xdr:col>
      <xdr:colOff>152400</xdr:colOff>
      <xdr:row>38</xdr:row>
      <xdr:rowOff>161925</xdr:rowOff>
    </xdr:to>
    <xdr:cxnSp macro="">
      <xdr:nvCxnSpPr>
        <xdr:cNvPr id="525" name="直線コネクタ 524"/>
        <xdr:cNvCxnSpPr/>
      </xdr:nvCxnSpPr>
      <xdr:spPr>
        <a:xfrm>
          <a:off x="22072600" y="667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123271</xdr:rowOff>
    </xdr:from>
    <xdr:ext cx="469744" cy="259045"/>
    <xdr:sp macro="" textlink="">
      <xdr:nvSpPr>
        <xdr:cNvPr id="526" name="【認定こども園・幼稚園・保育所】&#10;一人当たり面積平均値テキスト"/>
        <xdr:cNvSpPr txBox="1"/>
      </xdr:nvSpPr>
      <xdr:spPr>
        <a:xfrm>
          <a:off x="22199600" y="6809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144844</xdr:rowOff>
    </xdr:from>
    <xdr:to>
      <xdr:col>116</xdr:col>
      <xdr:colOff>114300</xdr:colOff>
      <xdr:row>40</xdr:row>
      <xdr:rowOff>74994</xdr:rowOff>
    </xdr:to>
    <xdr:sp macro="" textlink="">
      <xdr:nvSpPr>
        <xdr:cNvPr id="527" name="フローチャート: 判断 526"/>
        <xdr:cNvSpPr/>
      </xdr:nvSpPr>
      <xdr:spPr>
        <a:xfrm>
          <a:off x="22110700" y="683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144272</xdr:rowOff>
    </xdr:from>
    <xdr:to>
      <xdr:col>112</xdr:col>
      <xdr:colOff>38100</xdr:colOff>
      <xdr:row>40</xdr:row>
      <xdr:rowOff>74422</xdr:rowOff>
    </xdr:to>
    <xdr:sp macro="" textlink="">
      <xdr:nvSpPr>
        <xdr:cNvPr id="528" name="フローチャート: 判断 527"/>
        <xdr:cNvSpPr/>
      </xdr:nvSpPr>
      <xdr:spPr>
        <a:xfrm>
          <a:off x="21272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147130</xdr:rowOff>
    </xdr:from>
    <xdr:to>
      <xdr:col>107</xdr:col>
      <xdr:colOff>101600</xdr:colOff>
      <xdr:row>40</xdr:row>
      <xdr:rowOff>77280</xdr:rowOff>
    </xdr:to>
    <xdr:sp macro="" textlink="">
      <xdr:nvSpPr>
        <xdr:cNvPr id="529" name="フローチャート: 判断 528"/>
        <xdr:cNvSpPr/>
      </xdr:nvSpPr>
      <xdr:spPr>
        <a:xfrm>
          <a:off x="20383500" y="68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131699</xdr:rowOff>
    </xdr:from>
    <xdr:to>
      <xdr:col>102</xdr:col>
      <xdr:colOff>165100</xdr:colOff>
      <xdr:row>40</xdr:row>
      <xdr:rowOff>61849</xdr:rowOff>
    </xdr:to>
    <xdr:sp macro="" textlink="">
      <xdr:nvSpPr>
        <xdr:cNvPr id="530" name="フローチャート: 判断 529"/>
        <xdr:cNvSpPr/>
      </xdr:nvSpPr>
      <xdr:spPr>
        <a:xfrm>
          <a:off x="19494500" y="68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10541</xdr:rowOff>
    </xdr:from>
    <xdr:to>
      <xdr:col>98</xdr:col>
      <xdr:colOff>38100</xdr:colOff>
      <xdr:row>40</xdr:row>
      <xdr:rowOff>112141</xdr:rowOff>
    </xdr:to>
    <xdr:sp macro="" textlink="">
      <xdr:nvSpPr>
        <xdr:cNvPr id="531" name="フローチャート: 判断 530"/>
        <xdr:cNvSpPr/>
      </xdr:nvSpPr>
      <xdr:spPr>
        <a:xfrm>
          <a:off x="18605500" y="6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537" name="楕円 536"/>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58547</xdr:rowOff>
    </xdr:from>
    <xdr:to>
      <xdr:col>107</xdr:col>
      <xdr:colOff>101600</xdr:colOff>
      <xdr:row>38</xdr:row>
      <xdr:rowOff>160147</xdr:rowOff>
    </xdr:to>
    <xdr:sp macro="" textlink="">
      <xdr:nvSpPr>
        <xdr:cNvPr id="538" name="楕円 537"/>
        <xdr:cNvSpPr/>
      </xdr:nvSpPr>
      <xdr:spPr>
        <a:xfrm>
          <a:off x="203835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109347</xdr:rowOff>
    </xdr:from>
    <xdr:to>
      <xdr:col>111</xdr:col>
      <xdr:colOff>177800</xdr:colOff>
      <xdr:row>39</xdr:row>
      <xdr:rowOff>762</xdr:rowOff>
    </xdr:to>
    <xdr:cxnSp macro="">
      <xdr:nvCxnSpPr>
        <xdr:cNvPr id="539" name="直線コネクタ 538"/>
        <xdr:cNvCxnSpPr/>
      </xdr:nvCxnSpPr>
      <xdr:spPr>
        <a:xfrm>
          <a:off x="20434300" y="662444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49974</xdr:rowOff>
    </xdr:from>
    <xdr:to>
      <xdr:col>102</xdr:col>
      <xdr:colOff>165100</xdr:colOff>
      <xdr:row>33</xdr:row>
      <xdr:rowOff>151574</xdr:rowOff>
    </xdr:to>
    <xdr:sp macro="" textlink="">
      <xdr:nvSpPr>
        <xdr:cNvPr id="540" name="楕円 539"/>
        <xdr:cNvSpPr/>
      </xdr:nvSpPr>
      <xdr:spPr>
        <a:xfrm>
          <a:off x="19494500" y="57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100774</xdr:rowOff>
    </xdr:from>
    <xdr:to>
      <xdr:col>107</xdr:col>
      <xdr:colOff>50800</xdr:colOff>
      <xdr:row>38</xdr:row>
      <xdr:rowOff>109347</xdr:rowOff>
    </xdr:to>
    <xdr:cxnSp macro="">
      <xdr:nvCxnSpPr>
        <xdr:cNvPr id="541" name="直線コネクタ 540"/>
        <xdr:cNvCxnSpPr/>
      </xdr:nvCxnSpPr>
      <xdr:spPr>
        <a:xfrm>
          <a:off x="19545300" y="5758624"/>
          <a:ext cx="889000" cy="86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65549</xdr:rowOff>
    </xdr:from>
    <xdr:ext cx="469744" cy="259045"/>
    <xdr:sp macro="" textlink="">
      <xdr:nvSpPr>
        <xdr:cNvPr id="542" name="n_1aveValue【認定こども園・幼稚園・保育所】&#10;一人当たり面積"/>
        <xdr:cNvSpPr txBox="1"/>
      </xdr:nvSpPr>
      <xdr:spPr>
        <a:xfrm>
          <a:off x="210757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68407</xdr:rowOff>
    </xdr:from>
    <xdr:ext cx="469744" cy="259045"/>
    <xdr:sp macro="" textlink="">
      <xdr:nvSpPr>
        <xdr:cNvPr id="543" name="n_2aveValue【認定こども園・幼稚園・保育所】&#10;一人当たり面積"/>
        <xdr:cNvSpPr txBox="1"/>
      </xdr:nvSpPr>
      <xdr:spPr>
        <a:xfrm>
          <a:off x="20199427" y="69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52976</xdr:rowOff>
    </xdr:from>
    <xdr:ext cx="469744" cy="259045"/>
    <xdr:sp macro="" textlink="">
      <xdr:nvSpPr>
        <xdr:cNvPr id="544" name="n_3aveValue【認定こども園・幼稚園・保育所】&#10;一人当たり面積"/>
        <xdr:cNvSpPr txBox="1"/>
      </xdr:nvSpPr>
      <xdr:spPr>
        <a:xfrm>
          <a:off x="1931042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128668</xdr:rowOff>
    </xdr:from>
    <xdr:ext cx="469744" cy="259045"/>
    <xdr:sp macro="" textlink="">
      <xdr:nvSpPr>
        <xdr:cNvPr id="545" name="n_4aveValue【認定こども園・幼稚園・保育所】&#10;一人当たり面積"/>
        <xdr:cNvSpPr txBox="1"/>
      </xdr:nvSpPr>
      <xdr:spPr>
        <a:xfrm>
          <a:off x="18421427" y="66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546" name="n_1mainValue【認定こども園・幼稚園・保育所】&#10;一人当たり面積"/>
        <xdr:cNvSpPr txBox="1"/>
      </xdr:nvSpPr>
      <xdr:spPr>
        <a:xfrm>
          <a:off x="21075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5224</xdr:rowOff>
    </xdr:from>
    <xdr:ext cx="469744" cy="259045"/>
    <xdr:sp macro="" textlink="">
      <xdr:nvSpPr>
        <xdr:cNvPr id="547" name="n_2mainValue【認定こども園・幼稚園・保育所】&#10;一人当たり面積"/>
        <xdr:cNvSpPr txBox="1"/>
      </xdr:nvSpPr>
      <xdr:spPr>
        <a:xfrm>
          <a:off x="20199427"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168101</xdr:rowOff>
    </xdr:from>
    <xdr:ext cx="469744" cy="259045"/>
    <xdr:sp macro="" textlink="">
      <xdr:nvSpPr>
        <xdr:cNvPr id="548" name="n_3mainValue【認定こども園・幼稚園・保育所】&#10;一人当たり面積"/>
        <xdr:cNvSpPr txBox="1"/>
      </xdr:nvSpPr>
      <xdr:spPr>
        <a:xfrm>
          <a:off x="19310427" y="548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9" name="テキスト ボックス 55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1" name="テキスト ボックス 56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1" name="テキスト ボックス 57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74" name="直線コネクタ 573"/>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5"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6" name="直線コネクタ 57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77"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78" name="直線コネクタ 577"/>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579" name="【学校施設】&#10;有形固定資産減価償却率平均値テキスト"/>
        <xdr:cNvSpPr txBox="1"/>
      </xdr:nvSpPr>
      <xdr:spPr>
        <a:xfrm>
          <a:off x="16357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80" name="フローチャート: 判断 579"/>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81" name="フローチャート: 判断 580"/>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2" name="フローチャート: 判断 581"/>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83" name="フローチャート: 判断 582"/>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84" name="フローチャート: 判断 583"/>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590" name="楕円 589"/>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97790</xdr:rowOff>
    </xdr:from>
    <xdr:to>
      <xdr:col>76</xdr:col>
      <xdr:colOff>165100</xdr:colOff>
      <xdr:row>61</xdr:row>
      <xdr:rowOff>27940</xdr:rowOff>
    </xdr:to>
    <xdr:sp macro="" textlink="">
      <xdr:nvSpPr>
        <xdr:cNvPr id="591" name="楕円 590"/>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24493</xdr:rowOff>
    </xdr:to>
    <xdr:cxnSp macro="">
      <xdr:nvCxnSpPr>
        <xdr:cNvPr id="592" name="直線コネクタ 591"/>
        <xdr:cNvCxnSpPr/>
      </xdr:nvCxnSpPr>
      <xdr:spPr>
        <a:xfrm>
          <a:off x="14592300" y="1043559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593" name="楕円 592"/>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148590</xdr:rowOff>
    </xdr:to>
    <xdr:cxnSp macro="">
      <xdr:nvCxnSpPr>
        <xdr:cNvPr id="594" name="直線コネクタ 593"/>
        <xdr:cNvCxnSpPr/>
      </xdr:nvCxnSpPr>
      <xdr:spPr>
        <a:xfrm>
          <a:off x="13703300" y="10300063"/>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595" name="n_1aveValue【学校施設】&#10;有形固定資産減価償却率"/>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96"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97" name="n_3aveValue【学校施設】&#10;有形固定資産減価償却率"/>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98" name="n_4aveValue【学校施設】&#10;有形固定資産減価償却率"/>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599" name="n_1mainValue【学校施設】&#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00" name="n_2main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601" name="n_3mainValue【学校施設】&#10;有形固定資産減価償却率"/>
        <xdr:cNvSpPr txBox="1"/>
      </xdr:nvSpPr>
      <xdr:spPr>
        <a:xfrm>
          <a:off x="13500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2" name="直線コネクタ 6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3" name="テキスト ボックス 6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4" name="直線コネクタ 6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5" name="テキスト ボックス 6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6" name="直線コネクタ 6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7" name="テキスト ボックス 6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8" name="直線コネクタ 6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9" name="テキスト ボックス 6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0" name="直線コネクタ 6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1" name="テキスト ボックス 6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3" name="テキスト ボックス 62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165164</xdr:rowOff>
    </xdr:from>
    <xdr:to>
      <xdr:col>116</xdr:col>
      <xdr:colOff>62864</xdr:colOff>
      <xdr:row>63</xdr:row>
      <xdr:rowOff>24574</xdr:rowOff>
    </xdr:to>
    <xdr:cxnSp macro="">
      <xdr:nvCxnSpPr>
        <xdr:cNvPr id="625" name="直線コネクタ 624"/>
        <xdr:cNvCxnSpPr/>
      </xdr:nvCxnSpPr>
      <xdr:spPr>
        <a:xfrm flipV="1">
          <a:off x="22160864" y="9937814"/>
          <a:ext cx="0" cy="8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28401</xdr:rowOff>
    </xdr:from>
    <xdr:ext cx="469744" cy="259045"/>
    <xdr:sp macro="" textlink="">
      <xdr:nvSpPr>
        <xdr:cNvPr id="626" name="【学校施設】&#10;一人当たり面積最小値テキスト"/>
        <xdr:cNvSpPr txBox="1"/>
      </xdr:nvSpPr>
      <xdr:spPr>
        <a:xfrm>
          <a:off x="22199600" y="108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24574</xdr:rowOff>
    </xdr:from>
    <xdr:to>
      <xdr:col>116</xdr:col>
      <xdr:colOff>152400</xdr:colOff>
      <xdr:row>63</xdr:row>
      <xdr:rowOff>24574</xdr:rowOff>
    </xdr:to>
    <xdr:cxnSp macro="">
      <xdr:nvCxnSpPr>
        <xdr:cNvPr id="627" name="直線コネクタ 626"/>
        <xdr:cNvCxnSpPr/>
      </xdr:nvCxnSpPr>
      <xdr:spPr>
        <a:xfrm>
          <a:off x="22072600" y="1082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111841</xdr:rowOff>
    </xdr:from>
    <xdr:ext cx="469744" cy="259045"/>
    <xdr:sp macro="" textlink="">
      <xdr:nvSpPr>
        <xdr:cNvPr id="628" name="【学校施設】&#10;一人当たり面積最大値テキスト"/>
        <xdr:cNvSpPr txBox="1"/>
      </xdr:nvSpPr>
      <xdr:spPr>
        <a:xfrm>
          <a:off x="22199600" y="97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165164</xdr:rowOff>
    </xdr:from>
    <xdr:to>
      <xdr:col>116</xdr:col>
      <xdr:colOff>152400</xdr:colOff>
      <xdr:row>57</xdr:row>
      <xdr:rowOff>165164</xdr:rowOff>
    </xdr:to>
    <xdr:cxnSp macro="">
      <xdr:nvCxnSpPr>
        <xdr:cNvPr id="629" name="直線コネクタ 628"/>
        <xdr:cNvCxnSpPr/>
      </xdr:nvCxnSpPr>
      <xdr:spPr>
        <a:xfrm>
          <a:off x="22072600" y="9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94696</xdr:rowOff>
    </xdr:from>
    <xdr:ext cx="469744" cy="259045"/>
    <xdr:sp macro="" textlink="">
      <xdr:nvSpPr>
        <xdr:cNvPr id="630" name="【学校施設】&#10;一人当たり面積平均値テキスト"/>
        <xdr:cNvSpPr txBox="1"/>
      </xdr:nvSpPr>
      <xdr:spPr>
        <a:xfrm>
          <a:off x="22199600" y="10553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116269</xdr:rowOff>
    </xdr:from>
    <xdr:to>
      <xdr:col>116</xdr:col>
      <xdr:colOff>114300</xdr:colOff>
      <xdr:row>62</xdr:row>
      <xdr:rowOff>46419</xdr:rowOff>
    </xdr:to>
    <xdr:sp macro="" textlink="">
      <xdr:nvSpPr>
        <xdr:cNvPr id="631" name="フローチャート: 判断 630"/>
        <xdr:cNvSpPr/>
      </xdr:nvSpPr>
      <xdr:spPr>
        <a:xfrm>
          <a:off x="22110700" y="1057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32" name="フローチャート: 判断 631"/>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125984</xdr:rowOff>
    </xdr:from>
    <xdr:to>
      <xdr:col>107</xdr:col>
      <xdr:colOff>101600</xdr:colOff>
      <xdr:row>62</xdr:row>
      <xdr:rowOff>56134</xdr:rowOff>
    </xdr:to>
    <xdr:sp macro="" textlink="">
      <xdr:nvSpPr>
        <xdr:cNvPr id="633" name="フローチャート: 判断 632"/>
        <xdr:cNvSpPr/>
      </xdr:nvSpPr>
      <xdr:spPr>
        <a:xfrm>
          <a:off x="20383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123127</xdr:rowOff>
    </xdr:from>
    <xdr:to>
      <xdr:col>102</xdr:col>
      <xdr:colOff>165100</xdr:colOff>
      <xdr:row>62</xdr:row>
      <xdr:rowOff>53277</xdr:rowOff>
    </xdr:to>
    <xdr:sp macro="" textlink="">
      <xdr:nvSpPr>
        <xdr:cNvPr id="634" name="フローチャート: 判断 633"/>
        <xdr:cNvSpPr/>
      </xdr:nvSpPr>
      <xdr:spPr>
        <a:xfrm>
          <a:off x="19494500" y="105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154178</xdr:rowOff>
    </xdr:from>
    <xdr:to>
      <xdr:col>98</xdr:col>
      <xdr:colOff>38100</xdr:colOff>
      <xdr:row>62</xdr:row>
      <xdr:rowOff>84328</xdr:rowOff>
    </xdr:to>
    <xdr:sp macro="" textlink="">
      <xdr:nvSpPr>
        <xdr:cNvPr id="635" name="フローチャート: 判断 634"/>
        <xdr:cNvSpPr/>
      </xdr:nvSpPr>
      <xdr:spPr>
        <a:xfrm>
          <a:off x="18605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80264</xdr:rowOff>
    </xdr:from>
    <xdr:to>
      <xdr:col>112</xdr:col>
      <xdr:colOff>38100</xdr:colOff>
      <xdr:row>61</xdr:row>
      <xdr:rowOff>10414</xdr:rowOff>
    </xdr:to>
    <xdr:sp macro="" textlink="">
      <xdr:nvSpPr>
        <xdr:cNvPr id="641" name="楕円 640"/>
        <xdr:cNvSpPr/>
      </xdr:nvSpPr>
      <xdr:spPr>
        <a:xfrm>
          <a:off x="21272500" y="103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89980</xdr:rowOff>
    </xdr:from>
    <xdr:to>
      <xdr:col>107</xdr:col>
      <xdr:colOff>101600</xdr:colOff>
      <xdr:row>61</xdr:row>
      <xdr:rowOff>20130</xdr:rowOff>
    </xdr:to>
    <xdr:sp macro="" textlink="">
      <xdr:nvSpPr>
        <xdr:cNvPr id="642" name="楕円 641"/>
        <xdr:cNvSpPr/>
      </xdr:nvSpPr>
      <xdr:spPr>
        <a:xfrm>
          <a:off x="20383500" y="103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131064</xdr:rowOff>
    </xdr:from>
    <xdr:to>
      <xdr:col>111</xdr:col>
      <xdr:colOff>177800</xdr:colOff>
      <xdr:row>60</xdr:row>
      <xdr:rowOff>140780</xdr:rowOff>
    </xdr:to>
    <xdr:cxnSp macro="">
      <xdr:nvCxnSpPr>
        <xdr:cNvPr id="643" name="直線コネクタ 642"/>
        <xdr:cNvCxnSpPr/>
      </xdr:nvCxnSpPr>
      <xdr:spPr>
        <a:xfrm flipV="1">
          <a:off x="20434300" y="1041806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110934</xdr:rowOff>
    </xdr:from>
    <xdr:to>
      <xdr:col>102</xdr:col>
      <xdr:colOff>165100</xdr:colOff>
      <xdr:row>55</xdr:row>
      <xdr:rowOff>41084</xdr:rowOff>
    </xdr:to>
    <xdr:sp macro="" textlink="">
      <xdr:nvSpPr>
        <xdr:cNvPr id="644" name="楕円 643"/>
        <xdr:cNvSpPr/>
      </xdr:nvSpPr>
      <xdr:spPr>
        <a:xfrm>
          <a:off x="19494500" y="9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161734</xdr:rowOff>
    </xdr:from>
    <xdr:to>
      <xdr:col>107</xdr:col>
      <xdr:colOff>50800</xdr:colOff>
      <xdr:row>60</xdr:row>
      <xdr:rowOff>140780</xdr:rowOff>
    </xdr:to>
    <xdr:cxnSp macro="">
      <xdr:nvCxnSpPr>
        <xdr:cNvPr id="645" name="直線コネクタ 644"/>
        <xdr:cNvCxnSpPr/>
      </xdr:nvCxnSpPr>
      <xdr:spPr>
        <a:xfrm>
          <a:off x="19545300" y="9420034"/>
          <a:ext cx="889000" cy="100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646" name="n_1aveValue【学校施設】&#10;一人当たり面積"/>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47261</xdr:rowOff>
    </xdr:from>
    <xdr:ext cx="469744" cy="259045"/>
    <xdr:sp macro="" textlink="">
      <xdr:nvSpPr>
        <xdr:cNvPr id="647" name="n_2aveValue【学校施設】&#10;一人当たり面積"/>
        <xdr:cNvSpPr txBox="1"/>
      </xdr:nvSpPr>
      <xdr:spPr>
        <a:xfrm>
          <a:off x="20199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44404</xdr:rowOff>
    </xdr:from>
    <xdr:ext cx="469744" cy="259045"/>
    <xdr:sp macro="" textlink="">
      <xdr:nvSpPr>
        <xdr:cNvPr id="648" name="n_3aveValue【学校施設】&#10;一人当たり面積"/>
        <xdr:cNvSpPr txBox="1"/>
      </xdr:nvSpPr>
      <xdr:spPr>
        <a:xfrm>
          <a:off x="193104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100855</xdr:rowOff>
    </xdr:from>
    <xdr:ext cx="469744" cy="259045"/>
    <xdr:sp macro="" textlink="">
      <xdr:nvSpPr>
        <xdr:cNvPr id="649" name="n_4aveValue【学校施設】&#10;一人当たり面積"/>
        <xdr:cNvSpPr txBox="1"/>
      </xdr:nvSpPr>
      <xdr:spPr>
        <a:xfrm>
          <a:off x="18421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26941</xdr:rowOff>
    </xdr:from>
    <xdr:ext cx="469744" cy="259045"/>
    <xdr:sp macro="" textlink="">
      <xdr:nvSpPr>
        <xdr:cNvPr id="650" name="n_1mainValue【学校施設】&#10;一人当たり面積"/>
        <xdr:cNvSpPr txBox="1"/>
      </xdr:nvSpPr>
      <xdr:spPr>
        <a:xfrm>
          <a:off x="210757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36657</xdr:rowOff>
    </xdr:from>
    <xdr:ext cx="469744" cy="259045"/>
    <xdr:sp macro="" textlink="">
      <xdr:nvSpPr>
        <xdr:cNvPr id="651" name="n_2mainValue【学校施設】&#10;一人当たり面積"/>
        <xdr:cNvSpPr txBox="1"/>
      </xdr:nvSpPr>
      <xdr:spPr>
        <a:xfrm>
          <a:off x="20199427" y="101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57611</xdr:rowOff>
    </xdr:from>
    <xdr:ext cx="469744" cy="259045"/>
    <xdr:sp macro="" textlink="">
      <xdr:nvSpPr>
        <xdr:cNvPr id="652" name="n_3mainValue【学校施設】&#10;一人当たり面積"/>
        <xdr:cNvSpPr txBox="1"/>
      </xdr:nvSpPr>
      <xdr:spPr>
        <a:xfrm>
          <a:off x="19310427" y="9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3" name="テキスト ボックス 66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5" name="テキスト ボックス 66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3" name="テキスト ボックス 67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5" name="テキスト ボックス 67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77" name="直線コネクタ 676"/>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7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79" name="直線コネクタ 67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80"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81" name="直線コネクタ 680"/>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116222</xdr:rowOff>
    </xdr:from>
    <xdr:ext cx="405111" cy="259045"/>
    <xdr:sp macro="" textlink="">
      <xdr:nvSpPr>
        <xdr:cNvPr id="682" name="【児童館】&#10;有形固定資産減価償却率平均値テキスト"/>
        <xdr:cNvSpPr txBox="1"/>
      </xdr:nvSpPr>
      <xdr:spPr>
        <a:xfrm>
          <a:off x="16357600" y="1434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83" name="フローチャート: 判断 682"/>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84" name="フローチャート: 判断 683"/>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85" name="フローチャート: 判断 684"/>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86" name="フローチャート: 判断 685"/>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87" name="フローチャート: 判断 686"/>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93" name="楕円 692"/>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158750</xdr:rowOff>
    </xdr:from>
    <xdr:to>
      <xdr:col>76</xdr:col>
      <xdr:colOff>165100</xdr:colOff>
      <xdr:row>81</xdr:row>
      <xdr:rowOff>88900</xdr:rowOff>
    </xdr:to>
    <xdr:sp macro="" textlink="">
      <xdr:nvSpPr>
        <xdr:cNvPr id="694" name="楕円 693"/>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95250</xdr:rowOff>
    </xdr:to>
    <xdr:cxnSp macro="">
      <xdr:nvCxnSpPr>
        <xdr:cNvPr id="695" name="直線コネクタ 694"/>
        <xdr:cNvCxnSpPr/>
      </xdr:nvCxnSpPr>
      <xdr:spPr>
        <a:xfrm>
          <a:off x="14592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696" name="楕円 695"/>
        <xdr:cNvSpPr/>
      </xdr:nvSpPr>
      <xdr:spPr>
        <a:xfrm>
          <a:off x="13652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81</xdr:row>
      <xdr:rowOff>38100</xdr:rowOff>
    </xdr:to>
    <xdr:cxnSp macro="">
      <xdr:nvCxnSpPr>
        <xdr:cNvPr id="697" name="直線コネクタ 696"/>
        <xdr:cNvCxnSpPr/>
      </xdr:nvCxnSpPr>
      <xdr:spPr>
        <a:xfrm>
          <a:off x="13703300" y="13841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38116</xdr:rowOff>
    </xdr:from>
    <xdr:ext cx="405111" cy="259045"/>
    <xdr:sp macro="" textlink="">
      <xdr:nvSpPr>
        <xdr:cNvPr id="698" name="n_1aveValue【児童館】&#10;有形固定資産減価償却率"/>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99" name="n_2aveValue【児童館】&#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00" name="n_3aveValue【児童館】&#10;有形固定資産減価償却率"/>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01" name="n_4aveValue【児童館】&#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02" name="n_1main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03" name="n_2mainValue【児童館】&#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704" name="n_3mainValue【児童館】&#10;有形固定資産減価償却率"/>
        <xdr:cNvSpPr txBox="1"/>
      </xdr:nvSpPr>
      <xdr:spPr>
        <a:xfrm>
          <a:off x="13500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5" name="直線コネクタ 71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6" name="テキスト ボックス 71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7" name="直線コネクタ 71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8" name="テキスト ボックス 71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9" name="直線コネクタ 71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0" name="テキスト ボックス 71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1" name="直線コネクタ 72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2" name="テキスト ボックス 72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3" name="直線コネクタ 72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4" name="テキスト ボックス 72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6" name="テキスト ボックス 7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728" name="直線コネクタ 727"/>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729"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730" name="直線コネクタ 729"/>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731" name="【児童館】&#10;一人当たり面積最大値テキスト"/>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732" name="直線コネクタ 731"/>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163847</xdr:rowOff>
    </xdr:from>
    <xdr:ext cx="469744" cy="259045"/>
    <xdr:sp macro="" textlink="">
      <xdr:nvSpPr>
        <xdr:cNvPr id="733" name="【児童館】&#10;一人当たり面積平均値テキスト"/>
        <xdr:cNvSpPr txBox="1"/>
      </xdr:nvSpPr>
      <xdr:spPr>
        <a:xfrm>
          <a:off x="22199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34" name="フローチャート: 判断 733"/>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35" name="フローチャート: 判断 734"/>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36" name="フローチャート: 判断 735"/>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37" name="フローチャート: 判断 736"/>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38" name="フローチャート: 判断 737"/>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744" name="楕円 743"/>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745" name="楕円 744"/>
        <xdr:cNvSpPr/>
      </xdr:nvSpPr>
      <xdr:spPr>
        <a:xfrm>
          <a:off x="20383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121920</xdr:rowOff>
    </xdr:from>
    <xdr:to>
      <xdr:col>111</xdr:col>
      <xdr:colOff>177800</xdr:colOff>
      <xdr:row>83</xdr:row>
      <xdr:rowOff>163830</xdr:rowOff>
    </xdr:to>
    <xdr:cxnSp macro="">
      <xdr:nvCxnSpPr>
        <xdr:cNvPr id="746" name="直線コネクタ 745"/>
        <xdr:cNvCxnSpPr/>
      </xdr:nvCxnSpPr>
      <xdr:spPr>
        <a:xfrm>
          <a:off x="20434300" y="1435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124461</xdr:rowOff>
    </xdr:from>
    <xdr:to>
      <xdr:col>102</xdr:col>
      <xdr:colOff>165100</xdr:colOff>
      <xdr:row>78</xdr:row>
      <xdr:rowOff>54611</xdr:rowOff>
    </xdr:to>
    <xdr:sp macro="" textlink="">
      <xdr:nvSpPr>
        <xdr:cNvPr id="747" name="楕円 746"/>
        <xdr:cNvSpPr/>
      </xdr:nvSpPr>
      <xdr:spPr>
        <a:xfrm>
          <a:off x="19494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3811</xdr:rowOff>
    </xdr:from>
    <xdr:to>
      <xdr:col>107</xdr:col>
      <xdr:colOff>50800</xdr:colOff>
      <xdr:row>83</xdr:row>
      <xdr:rowOff>121920</xdr:rowOff>
    </xdr:to>
    <xdr:cxnSp macro="">
      <xdr:nvCxnSpPr>
        <xdr:cNvPr id="748" name="直線コネクタ 747"/>
        <xdr:cNvCxnSpPr/>
      </xdr:nvCxnSpPr>
      <xdr:spPr>
        <a:xfrm>
          <a:off x="19545300" y="13376911"/>
          <a:ext cx="889000" cy="97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749" name="n_1aveValue【児童館】&#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750" name="n_2aveValue【児童館】&#10;一人当たり面積"/>
        <xdr:cNvSpPr txBox="1"/>
      </xdr:nvSpPr>
      <xdr:spPr>
        <a:xfrm>
          <a:off x="20199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751" name="n_3aveValue【児童館】&#10;一人当たり面積"/>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52" name="n_4aveValue【児童館】&#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753" name="n_1mainValue【児童館】&#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754" name="n_2mainValue【児童館】&#10;一人当たり面積"/>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71138</xdr:rowOff>
    </xdr:from>
    <xdr:ext cx="469744" cy="259045"/>
    <xdr:sp macro="" textlink="">
      <xdr:nvSpPr>
        <xdr:cNvPr id="755" name="n_3mainValue【児童館】&#10;一人当たり面積"/>
        <xdr:cNvSpPr txBox="1"/>
      </xdr:nvSpPr>
      <xdr:spPr>
        <a:xfrm>
          <a:off x="19310427" y="131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6" name="テキスト ボックス 76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7" name="直線コネクタ 7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8" name="テキスト ボックス 76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9" name="直線コネクタ 7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0" name="テキスト ボックス 7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1" name="直線コネクタ 7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2" name="テキスト ボックス 7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3" name="直線コネクタ 7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4" name="テキスト ボックス 7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5" name="直線コネクタ 7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76" name="テキスト ボックス 77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79" name="直線コネクタ 778"/>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80"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81" name="直線コネクタ 780"/>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82"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83" name="直線コネクタ 78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784" name="【公民館】&#10;有形固定資産減価償却率平均値テキスト"/>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85" name="フローチャート: 判断 78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86" name="フローチャート: 判断 785"/>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87" name="フローチャート: 判断 786"/>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88" name="フローチャート: 判断 787"/>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89" name="フローチャート: 判断 788"/>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95" name="楕円 794"/>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69850</xdr:rowOff>
    </xdr:from>
    <xdr:to>
      <xdr:col>76</xdr:col>
      <xdr:colOff>165100</xdr:colOff>
      <xdr:row>106</xdr:row>
      <xdr:rowOff>0</xdr:rowOff>
    </xdr:to>
    <xdr:sp macro="" textlink="">
      <xdr:nvSpPr>
        <xdr:cNvPr id="796" name="楕円 795"/>
        <xdr:cNvSpPr/>
      </xdr:nvSpPr>
      <xdr:spPr>
        <a:xfrm>
          <a:off x="14541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120650</xdr:rowOff>
    </xdr:to>
    <xdr:cxnSp macro="">
      <xdr:nvCxnSpPr>
        <xdr:cNvPr id="797" name="直線コネクタ 796"/>
        <xdr:cNvCxnSpPr/>
      </xdr:nvCxnSpPr>
      <xdr:spPr>
        <a:xfrm flipV="1">
          <a:off x="14592300" y="17987011"/>
          <a:ext cx="889000" cy="1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22861</xdr:rowOff>
    </xdr:from>
    <xdr:to>
      <xdr:col>72</xdr:col>
      <xdr:colOff>38100</xdr:colOff>
      <xdr:row>105</xdr:row>
      <xdr:rowOff>124461</xdr:rowOff>
    </xdr:to>
    <xdr:sp macro="" textlink="">
      <xdr:nvSpPr>
        <xdr:cNvPr id="798" name="楕円 797"/>
        <xdr:cNvSpPr/>
      </xdr:nvSpPr>
      <xdr:spPr>
        <a:xfrm>
          <a:off x="13652500" y="180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73661</xdr:rowOff>
    </xdr:from>
    <xdr:to>
      <xdr:col>76</xdr:col>
      <xdr:colOff>114300</xdr:colOff>
      <xdr:row>105</xdr:row>
      <xdr:rowOff>120650</xdr:rowOff>
    </xdr:to>
    <xdr:cxnSp macro="">
      <xdr:nvCxnSpPr>
        <xdr:cNvPr id="799" name="直線コネクタ 798"/>
        <xdr:cNvCxnSpPr/>
      </xdr:nvCxnSpPr>
      <xdr:spPr>
        <a:xfrm>
          <a:off x="13703300" y="1807591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800" name="n_1aveValue【公民館】&#10;有形固定資産減価償却率"/>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801" name="n_2aveValue【公民館】&#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802" name="n_3aveValue【公民館】&#10;有形固定資産減価償却率"/>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803" name="n_4aveValue【公民館】&#10;有形固定資産減価償却率"/>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804" name="n_1mainValue【公民館】&#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162577</xdr:rowOff>
    </xdr:from>
    <xdr:ext cx="405111" cy="259045"/>
    <xdr:sp macro="" textlink="">
      <xdr:nvSpPr>
        <xdr:cNvPr id="805" name="n_2mainValue【公民館】&#10;有形固定資産減価償却率"/>
        <xdr:cNvSpPr txBox="1"/>
      </xdr:nvSpPr>
      <xdr:spPr>
        <a:xfrm>
          <a:off x="14389744"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115588</xdr:rowOff>
    </xdr:from>
    <xdr:ext cx="405111" cy="259045"/>
    <xdr:sp macro="" textlink="">
      <xdr:nvSpPr>
        <xdr:cNvPr id="806" name="n_3mainValue【公民館】&#10;有形固定資産減価償却率"/>
        <xdr:cNvSpPr txBox="1"/>
      </xdr:nvSpPr>
      <xdr:spPr>
        <a:xfrm>
          <a:off x="13500744"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49530</xdr:rowOff>
    </xdr:from>
    <xdr:to>
      <xdr:col>116</xdr:col>
      <xdr:colOff>62864</xdr:colOff>
      <xdr:row>108</xdr:row>
      <xdr:rowOff>140970</xdr:rowOff>
    </xdr:to>
    <xdr:cxnSp macro="">
      <xdr:nvCxnSpPr>
        <xdr:cNvPr id="830" name="直線コネクタ 829"/>
        <xdr:cNvCxnSpPr/>
      </xdr:nvCxnSpPr>
      <xdr:spPr>
        <a:xfrm flipV="1">
          <a:off x="22160864" y="175374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831" name="【公民館】&#10;一人当たり面積最小値テキスト"/>
        <xdr:cNvSpPr txBox="1"/>
      </xdr:nvSpPr>
      <xdr:spPr>
        <a:xfrm>
          <a:off x="22199600"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832" name="直線コネクタ 831"/>
        <xdr:cNvCxnSpPr/>
      </xdr:nvCxnSpPr>
      <xdr:spPr>
        <a:xfrm>
          <a:off x="22072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167657</xdr:rowOff>
    </xdr:from>
    <xdr:ext cx="469744" cy="259045"/>
    <xdr:sp macro="" textlink="">
      <xdr:nvSpPr>
        <xdr:cNvPr id="833" name="【公民館】&#10;一人当たり面積最大値テキスト"/>
        <xdr:cNvSpPr txBox="1"/>
      </xdr:nvSpPr>
      <xdr:spPr>
        <a:xfrm>
          <a:off x="22199600" y="1731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49530</xdr:rowOff>
    </xdr:from>
    <xdr:to>
      <xdr:col>116</xdr:col>
      <xdr:colOff>152400</xdr:colOff>
      <xdr:row>102</xdr:row>
      <xdr:rowOff>49530</xdr:rowOff>
    </xdr:to>
    <xdr:cxnSp macro="">
      <xdr:nvCxnSpPr>
        <xdr:cNvPr id="834" name="直線コネクタ 833"/>
        <xdr:cNvCxnSpPr/>
      </xdr:nvCxnSpPr>
      <xdr:spPr>
        <a:xfrm>
          <a:off x="22072600" y="1753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54627</xdr:rowOff>
    </xdr:from>
    <xdr:ext cx="469744" cy="259045"/>
    <xdr:sp macro="" textlink="">
      <xdr:nvSpPr>
        <xdr:cNvPr id="835" name="【公民館】&#10;一人当たり面積平均値テキスト"/>
        <xdr:cNvSpPr txBox="1"/>
      </xdr:nvSpPr>
      <xdr:spPr>
        <a:xfrm>
          <a:off x="22199600" y="1822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76200</xdr:rowOff>
    </xdr:from>
    <xdr:to>
      <xdr:col>116</xdr:col>
      <xdr:colOff>114300</xdr:colOff>
      <xdr:row>107</xdr:row>
      <xdr:rowOff>6350</xdr:rowOff>
    </xdr:to>
    <xdr:sp macro="" textlink="">
      <xdr:nvSpPr>
        <xdr:cNvPr id="836" name="フローチャート: 判断 835"/>
        <xdr:cNvSpPr/>
      </xdr:nvSpPr>
      <xdr:spPr>
        <a:xfrm>
          <a:off x="22110700" y="182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63500</xdr:rowOff>
    </xdr:from>
    <xdr:to>
      <xdr:col>112</xdr:col>
      <xdr:colOff>38100</xdr:colOff>
      <xdr:row>106</xdr:row>
      <xdr:rowOff>165100</xdr:rowOff>
    </xdr:to>
    <xdr:sp macro="" textlink="">
      <xdr:nvSpPr>
        <xdr:cNvPr id="837" name="フローチャート: 判断 836"/>
        <xdr:cNvSpPr/>
      </xdr:nvSpPr>
      <xdr:spPr>
        <a:xfrm>
          <a:off x="21272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8" name="フローチャート: 判断 837"/>
        <xdr:cNvSpPr/>
      </xdr:nvSpPr>
      <xdr:spPr>
        <a:xfrm>
          <a:off x="20383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68580</xdr:rowOff>
    </xdr:from>
    <xdr:to>
      <xdr:col>102</xdr:col>
      <xdr:colOff>165100</xdr:colOff>
      <xdr:row>106</xdr:row>
      <xdr:rowOff>170180</xdr:rowOff>
    </xdr:to>
    <xdr:sp macro="" textlink="">
      <xdr:nvSpPr>
        <xdr:cNvPr id="839" name="フローチャート: 判断 838"/>
        <xdr:cNvSpPr/>
      </xdr:nvSpPr>
      <xdr:spPr>
        <a:xfrm>
          <a:off x="19494500" y="182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840" name="フローチャート: 判断 839"/>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93980</xdr:rowOff>
    </xdr:from>
    <xdr:to>
      <xdr:col>112</xdr:col>
      <xdr:colOff>38100</xdr:colOff>
      <xdr:row>104</xdr:row>
      <xdr:rowOff>24130</xdr:rowOff>
    </xdr:to>
    <xdr:sp macro="" textlink="">
      <xdr:nvSpPr>
        <xdr:cNvPr id="846" name="楕円 845"/>
        <xdr:cNvSpPr/>
      </xdr:nvSpPr>
      <xdr:spPr>
        <a:xfrm>
          <a:off x="2127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101600</xdr:rowOff>
    </xdr:from>
    <xdr:to>
      <xdr:col>107</xdr:col>
      <xdr:colOff>101600</xdr:colOff>
      <xdr:row>104</xdr:row>
      <xdr:rowOff>31750</xdr:rowOff>
    </xdr:to>
    <xdr:sp macro="" textlink="">
      <xdr:nvSpPr>
        <xdr:cNvPr id="847" name="楕円 846"/>
        <xdr:cNvSpPr/>
      </xdr:nvSpPr>
      <xdr:spPr>
        <a:xfrm>
          <a:off x="20383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144780</xdr:rowOff>
    </xdr:from>
    <xdr:to>
      <xdr:col>111</xdr:col>
      <xdr:colOff>177800</xdr:colOff>
      <xdr:row>103</xdr:row>
      <xdr:rowOff>152400</xdr:rowOff>
    </xdr:to>
    <xdr:cxnSp macro="">
      <xdr:nvCxnSpPr>
        <xdr:cNvPr id="848" name="直線コネクタ 847"/>
        <xdr:cNvCxnSpPr/>
      </xdr:nvCxnSpPr>
      <xdr:spPr>
        <a:xfrm flipV="1">
          <a:off x="20434300" y="17804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102870</xdr:rowOff>
    </xdr:from>
    <xdr:to>
      <xdr:col>102</xdr:col>
      <xdr:colOff>165100</xdr:colOff>
      <xdr:row>101</xdr:row>
      <xdr:rowOff>33020</xdr:rowOff>
    </xdr:to>
    <xdr:sp macro="" textlink="">
      <xdr:nvSpPr>
        <xdr:cNvPr id="849" name="楕円 848"/>
        <xdr:cNvSpPr/>
      </xdr:nvSpPr>
      <xdr:spPr>
        <a:xfrm>
          <a:off x="19494500" y="172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153670</xdr:rowOff>
    </xdr:from>
    <xdr:to>
      <xdr:col>107</xdr:col>
      <xdr:colOff>50800</xdr:colOff>
      <xdr:row>103</xdr:row>
      <xdr:rowOff>152400</xdr:rowOff>
    </xdr:to>
    <xdr:cxnSp macro="">
      <xdr:nvCxnSpPr>
        <xdr:cNvPr id="850" name="直線コネクタ 849"/>
        <xdr:cNvCxnSpPr/>
      </xdr:nvCxnSpPr>
      <xdr:spPr>
        <a:xfrm>
          <a:off x="19545300" y="17298670"/>
          <a:ext cx="889000" cy="5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156227</xdr:rowOff>
    </xdr:from>
    <xdr:ext cx="469744" cy="259045"/>
    <xdr:sp macro="" textlink="">
      <xdr:nvSpPr>
        <xdr:cNvPr id="851" name="n_1aveValue【公民館】&#10;一人当たり面積"/>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52" name="n_2aveValue【公民館】&#10;一人当たり面積"/>
        <xdr:cNvSpPr txBox="1"/>
      </xdr:nvSpPr>
      <xdr:spPr>
        <a:xfrm>
          <a:off x="20199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161307</xdr:rowOff>
    </xdr:from>
    <xdr:ext cx="469744" cy="259045"/>
    <xdr:sp macro="" textlink="">
      <xdr:nvSpPr>
        <xdr:cNvPr id="853" name="n_3aveValue【公民館】&#10;一人当たり面積"/>
        <xdr:cNvSpPr txBox="1"/>
      </xdr:nvSpPr>
      <xdr:spPr>
        <a:xfrm>
          <a:off x="19310427"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854" name="n_4aveValue【公民館】&#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40657</xdr:rowOff>
    </xdr:from>
    <xdr:ext cx="469744" cy="259045"/>
    <xdr:sp macro="" textlink="">
      <xdr:nvSpPr>
        <xdr:cNvPr id="855" name="n_1mainValue【公民館】&#10;一人当たり面積"/>
        <xdr:cNvSpPr txBox="1"/>
      </xdr:nvSpPr>
      <xdr:spPr>
        <a:xfrm>
          <a:off x="21075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48277</xdr:rowOff>
    </xdr:from>
    <xdr:ext cx="469744" cy="259045"/>
    <xdr:sp macro="" textlink="">
      <xdr:nvSpPr>
        <xdr:cNvPr id="856" name="n_2mainValue【公民館】&#10;一人当たり面積"/>
        <xdr:cNvSpPr txBox="1"/>
      </xdr:nvSpPr>
      <xdr:spPr>
        <a:xfrm>
          <a:off x="201994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49547</xdr:rowOff>
    </xdr:from>
    <xdr:ext cx="469744" cy="259045"/>
    <xdr:sp macro="" textlink="">
      <xdr:nvSpPr>
        <xdr:cNvPr id="857" name="n_3mainValue【公民館】&#10;一人当たり面積"/>
        <xdr:cNvSpPr txBox="1"/>
      </xdr:nvSpPr>
      <xdr:spPr>
        <a:xfrm>
          <a:off x="19310427"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当町の有形固定資産減価償却率で、特に大きく全国平均を下回る施設について分析すると、道路施設については、当町が豪雪地帯であることから</a:t>
          </a:r>
          <a:r>
            <a:rPr kumimoji="1" lang="ja-JP" altLang="en-US" sz="1000">
              <a:solidFill>
                <a:schemeClr val="dk1"/>
              </a:solidFill>
              <a:effectLst/>
              <a:latin typeface="+mn-lt"/>
              <a:ea typeface="+mn-ea"/>
              <a:cs typeface="+mn-cs"/>
            </a:rPr>
            <a:t>長期</a:t>
          </a:r>
          <a:r>
            <a:rPr kumimoji="1" lang="ja-JP" altLang="ja-JP" sz="1000">
              <a:solidFill>
                <a:schemeClr val="dk1"/>
              </a:solidFill>
              <a:effectLst/>
              <a:latin typeface="+mn-lt"/>
              <a:ea typeface="+mn-ea"/>
              <a:cs typeface="+mn-cs"/>
            </a:rPr>
            <a:t>計画で実施している道路改良事業</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消雪施設整備事業が要因と考えられる。認定こども園・幼稚園・保育所施設については、全国の保育園が昭和</a:t>
          </a:r>
          <a:r>
            <a:rPr kumimoji="1" lang="en-US" altLang="ja-JP" sz="1000">
              <a:solidFill>
                <a:schemeClr val="dk1"/>
              </a:solidFill>
              <a:effectLst/>
              <a:latin typeface="+mn-lt"/>
              <a:ea typeface="+mn-ea"/>
              <a:cs typeface="+mn-cs"/>
            </a:rPr>
            <a:t>57</a:t>
          </a:r>
          <a:r>
            <a:rPr kumimoji="1" lang="ja-JP" altLang="ja-JP" sz="1000">
              <a:solidFill>
                <a:schemeClr val="dk1"/>
              </a:solidFill>
              <a:effectLst/>
              <a:latin typeface="+mn-lt"/>
              <a:ea typeface="+mn-ea"/>
              <a:cs typeface="+mn-cs"/>
            </a:rPr>
            <a:t>年以前の設立が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％以上を占めるのに対し、当町保育園（</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か所）は昭和</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年、平成</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年設立と比較的新しいことや、町内３所の保育所と幼稚園を統廃合し、</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年度に</a:t>
          </a:r>
          <a:r>
            <a:rPr kumimoji="1" lang="ja-JP" altLang="ja-JP" sz="1000">
              <a:solidFill>
                <a:schemeClr val="dk1"/>
              </a:solidFill>
              <a:effectLst/>
              <a:latin typeface="+mn-lt"/>
              <a:ea typeface="+mn-ea"/>
              <a:cs typeface="+mn-cs"/>
            </a:rPr>
            <a:t>新たに認定こども園を整備したことによる。橋りょう・トンネル施設については、有形固定資産減価償却率が全国平均</a:t>
          </a:r>
          <a:r>
            <a:rPr kumimoji="1" lang="ja-JP" altLang="en-US" sz="1000">
              <a:solidFill>
                <a:schemeClr val="dk1"/>
              </a:solidFill>
              <a:effectLst/>
              <a:latin typeface="+mn-lt"/>
              <a:ea typeface="+mn-ea"/>
              <a:cs typeface="+mn-cs"/>
            </a:rPr>
            <a:t>と同様規模</a:t>
          </a:r>
          <a:r>
            <a:rPr kumimoji="1" lang="ja-JP" altLang="ja-JP" sz="1000">
              <a:solidFill>
                <a:schemeClr val="dk1"/>
              </a:solidFill>
              <a:effectLst/>
              <a:latin typeface="+mn-lt"/>
              <a:ea typeface="+mn-ea"/>
              <a:cs typeface="+mn-cs"/>
            </a:rPr>
            <a:t>であるが、平成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年度に着手した「上平吹橋橋梁架替事業」が令和３年度に竣工予定であることから、今後さらに減少する見込み。　公営住宅施設については、平成２３年度以降、公共施設の統廃合等により除却された施設の跡地を活用するなど、当町政策として公営住宅整備による定住対策を重点的に実施した影響と考えられる。児童館施設については、全国の児童館の開設時期が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年台がピークであるのに対し、当町では平成</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年以降に整備されたものが多く、また平成２３年度に新たに１箇所整備されていることによる。学校施設</a:t>
          </a:r>
          <a:r>
            <a:rPr kumimoji="1" lang="ja-JP" altLang="en-US" sz="10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港湾・漁港施設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公民館施設については、</a:t>
          </a:r>
          <a:r>
            <a:rPr kumimoji="1" lang="ja-JP" altLang="ja-JP" sz="1000">
              <a:solidFill>
                <a:schemeClr val="dk1"/>
              </a:solidFill>
              <a:effectLst/>
              <a:latin typeface="+mn-lt"/>
              <a:ea typeface="+mn-ea"/>
              <a:cs typeface="+mn-cs"/>
            </a:rPr>
            <a:t>全国平均と</a:t>
          </a:r>
          <a:r>
            <a:rPr kumimoji="1" lang="ja-JP" altLang="en-US" sz="1000">
              <a:solidFill>
                <a:schemeClr val="dk1"/>
              </a:solidFill>
              <a:effectLst/>
              <a:latin typeface="+mn-lt"/>
              <a:ea typeface="+mn-ea"/>
              <a:cs typeface="+mn-cs"/>
            </a:rPr>
            <a:t>同水準の</a:t>
          </a:r>
          <a:r>
            <a:rPr kumimoji="1" lang="ja-JP" altLang="ja-JP" sz="1000">
              <a:solidFill>
                <a:schemeClr val="dk1"/>
              </a:solidFill>
              <a:effectLst/>
              <a:latin typeface="+mn-lt"/>
              <a:ea typeface="+mn-ea"/>
              <a:cs typeface="+mn-cs"/>
            </a:rPr>
            <a:t>数値となって</a:t>
          </a:r>
          <a:r>
            <a:rPr kumimoji="1" lang="ja-JP" altLang="en-US" sz="1000">
              <a:solidFill>
                <a:schemeClr val="dk1"/>
              </a:solidFill>
              <a:effectLst/>
              <a:latin typeface="+mn-lt"/>
              <a:ea typeface="+mn-ea"/>
              <a:cs typeface="+mn-cs"/>
            </a:rPr>
            <a:t>いるが、いずれも</a:t>
          </a:r>
          <a:r>
            <a:rPr kumimoji="1" lang="ja-JP" altLang="ja-JP" sz="1000">
              <a:solidFill>
                <a:schemeClr val="dk1"/>
              </a:solidFill>
              <a:effectLst/>
              <a:latin typeface="+mn-lt"/>
              <a:ea typeface="+mn-ea"/>
              <a:cs typeface="+mn-cs"/>
            </a:rPr>
            <a:t>耐用年数</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経過</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建て替え</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改築</a:t>
          </a:r>
          <a:r>
            <a:rPr kumimoji="1" lang="ja-JP" altLang="en-US" sz="1000">
              <a:solidFill>
                <a:schemeClr val="dk1"/>
              </a:solidFill>
              <a:effectLst/>
              <a:latin typeface="+mn-lt"/>
              <a:ea typeface="+mn-ea"/>
              <a:cs typeface="+mn-cs"/>
            </a:rPr>
            <a:t>などが必要となる時期であり、償却率の低下が予想される。</a:t>
          </a:r>
          <a:r>
            <a:rPr kumimoji="1" lang="ja-JP" altLang="ja-JP" sz="1000">
              <a:solidFill>
                <a:schemeClr val="dk1"/>
              </a:solidFill>
              <a:effectLst/>
              <a:latin typeface="+mn-lt"/>
              <a:ea typeface="+mn-ea"/>
              <a:cs typeface="+mn-cs"/>
            </a:rPr>
            <a:t>一人当たり面積については、当町がいわゆる過疎地域であり、また少子化に伴い児童数、幼児数が減少傾向にあることから、全体的に全国平均を大きく上回る状況となっている。当町では平成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南越前町公共施設等総合管理計画」を策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16527</xdr:rowOff>
    </xdr:from>
    <xdr:ext cx="405111" cy="259045"/>
    <xdr:sp macro="" textlink="">
      <xdr:nvSpPr>
        <xdr:cNvPr id="61" name="【図書館】&#10;有形固定資産減価償却率平均値テキスト"/>
        <xdr:cNvSpPr txBox="1"/>
      </xdr:nvSpPr>
      <xdr:spPr>
        <a:xfrm>
          <a:off x="4673600" y="618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87630</xdr:rowOff>
    </xdr:from>
    <xdr:to>
      <xdr:col>20</xdr:col>
      <xdr:colOff>38100</xdr:colOff>
      <xdr:row>38</xdr:row>
      <xdr:rowOff>17780</xdr:rowOff>
    </xdr:to>
    <xdr:sp macro="" textlink="">
      <xdr:nvSpPr>
        <xdr:cNvPr id="72" name="楕円 71"/>
        <xdr:cNvSpPr/>
      </xdr:nvSpPr>
      <xdr:spPr>
        <a:xfrm>
          <a:off x="3746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62230</xdr:rowOff>
    </xdr:from>
    <xdr:to>
      <xdr:col>15</xdr:col>
      <xdr:colOff>101600</xdr:colOff>
      <xdr:row>37</xdr:row>
      <xdr:rowOff>163830</xdr:rowOff>
    </xdr:to>
    <xdr:sp macro="" textlink="">
      <xdr:nvSpPr>
        <xdr:cNvPr id="73" name="楕円 72"/>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113030</xdr:rowOff>
    </xdr:from>
    <xdr:to>
      <xdr:col>19</xdr:col>
      <xdr:colOff>177800</xdr:colOff>
      <xdr:row>37</xdr:row>
      <xdr:rowOff>138430</xdr:rowOff>
    </xdr:to>
    <xdr:cxnSp macro="">
      <xdr:nvCxnSpPr>
        <xdr:cNvPr id="74" name="直線コネクタ 73"/>
        <xdr:cNvCxnSpPr/>
      </xdr:nvCxnSpPr>
      <xdr:spPr>
        <a:xfrm>
          <a:off x="2908300" y="64566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146067</xdr:rowOff>
    </xdr:from>
    <xdr:ext cx="405111" cy="259045"/>
    <xdr:sp macro="" textlink="">
      <xdr:nvSpPr>
        <xdr:cNvPr id="75" name="n_1aveValue【図書館】&#10;有形固定資産減価償却率"/>
        <xdr:cNvSpPr txBox="1"/>
      </xdr:nvSpPr>
      <xdr:spPr>
        <a:xfrm>
          <a:off x="35820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76" name="n_2aveValue【図書館】&#10;有形固定資産減価償却率"/>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77" name="n_3aveValue【図書館】&#10;有形固定資産減価償却率"/>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78" name="n_4aveValue【図書館】&#10;有形固定資産減価償却率"/>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8907</xdr:rowOff>
    </xdr:from>
    <xdr:ext cx="405111" cy="259045"/>
    <xdr:sp macro="" textlink="">
      <xdr:nvSpPr>
        <xdr:cNvPr id="79" name="n_1mainValue【図書館】&#10;有形固定資産減価償却率"/>
        <xdr:cNvSpPr txBox="1"/>
      </xdr:nvSpPr>
      <xdr:spPr>
        <a:xfrm>
          <a:off x="3582044" y="652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80" name="n_2mainValue【図書館】&#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06" name="直線コネクタ 105"/>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7"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08" name="直線コネクタ 107"/>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09" name="【図書館】&#10;一人当たり面積最大値テキスト"/>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0" name="直線コネクタ 109"/>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1" name="【図書館】&#10;一人当たり面積平均値テキスト"/>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2" name="フローチャート: 判断 111"/>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13" name="フローチャート: 判断 112"/>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14" name="フローチャート: 判断 113"/>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15" name="フローチャート: 判断 114"/>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16" name="フローチャート: 判断 115"/>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76019</xdr:rowOff>
    </xdr:from>
    <xdr:to>
      <xdr:col>50</xdr:col>
      <xdr:colOff>165100</xdr:colOff>
      <xdr:row>38</xdr:row>
      <xdr:rowOff>6169</xdr:rowOff>
    </xdr:to>
    <xdr:sp macro="" textlink="">
      <xdr:nvSpPr>
        <xdr:cNvPr id="122" name="楕円 121"/>
        <xdr:cNvSpPr/>
      </xdr:nvSpPr>
      <xdr:spPr>
        <a:xfrm>
          <a:off x="958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67854</xdr:rowOff>
    </xdr:from>
    <xdr:to>
      <xdr:col>46</xdr:col>
      <xdr:colOff>38100</xdr:colOff>
      <xdr:row>38</xdr:row>
      <xdr:rowOff>169454</xdr:rowOff>
    </xdr:to>
    <xdr:sp macro="" textlink="">
      <xdr:nvSpPr>
        <xdr:cNvPr id="123" name="楕円 122"/>
        <xdr:cNvSpPr/>
      </xdr:nvSpPr>
      <xdr:spPr>
        <a:xfrm>
          <a:off x="869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126819</xdr:rowOff>
    </xdr:from>
    <xdr:to>
      <xdr:col>50</xdr:col>
      <xdr:colOff>114300</xdr:colOff>
      <xdr:row>38</xdr:row>
      <xdr:rowOff>118654</xdr:rowOff>
    </xdr:to>
    <xdr:cxnSp macro="">
      <xdr:nvCxnSpPr>
        <xdr:cNvPr id="124" name="直線コネクタ 123"/>
        <xdr:cNvCxnSpPr/>
      </xdr:nvCxnSpPr>
      <xdr:spPr>
        <a:xfrm flipV="1">
          <a:off x="8750300" y="647046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25" name="n_1aveValue【図書館】&#10;一人当たり面積"/>
        <xdr:cNvSpPr txBox="1"/>
      </xdr:nvSpPr>
      <xdr:spPr>
        <a:xfrm>
          <a:off x="9391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26" name="n_2aveValue【図書館】&#10;一人当たり面積"/>
        <xdr:cNvSpPr txBox="1"/>
      </xdr:nvSpPr>
      <xdr:spPr>
        <a:xfrm>
          <a:off x="8515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27" name="n_3aveValue【図書館】&#10;一人当たり面積"/>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30860</xdr:rowOff>
    </xdr:from>
    <xdr:ext cx="469744" cy="259045"/>
    <xdr:sp macro="" textlink="">
      <xdr:nvSpPr>
        <xdr:cNvPr id="128" name="n_4aveValue【図書館】&#10;一人当たり面積"/>
        <xdr:cNvSpPr txBox="1"/>
      </xdr:nvSpPr>
      <xdr:spPr>
        <a:xfrm>
          <a:off x="6737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22696</xdr:rowOff>
    </xdr:from>
    <xdr:ext cx="469744" cy="259045"/>
    <xdr:sp macro="" textlink="">
      <xdr:nvSpPr>
        <xdr:cNvPr id="129" name="n_1mainValue【図書館】&#10;一人当たり面積"/>
        <xdr:cNvSpPr txBox="1"/>
      </xdr:nvSpPr>
      <xdr:spPr>
        <a:xfrm>
          <a:off x="9391727" y="619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14531</xdr:rowOff>
    </xdr:from>
    <xdr:ext cx="469744" cy="259045"/>
    <xdr:sp macro="" textlink="">
      <xdr:nvSpPr>
        <xdr:cNvPr id="130" name="n_2mainValue【図書館】&#10;一人当たり面積"/>
        <xdr:cNvSpPr txBox="1"/>
      </xdr:nvSpPr>
      <xdr:spPr>
        <a:xfrm>
          <a:off x="8515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3" name="テキスト ボックス 14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3" name="テキスト ボックス 15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55" name="直線コネクタ 154"/>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7" name="直線コネクタ 15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58" name="【体育館・プール】&#10;有形固定資産減価償却率最大値テキスト"/>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59" name="直線コネクタ 158"/>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60" name="【体育館・プー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61" name="フローチャート: 判断 16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62" name="フローチャート: 判断 161"/>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63" name="フローチャート: 判断 162"/>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64" name="フローチャート: 判断 163"/>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65" name="フローチャート: 判断 164"/>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71" name="楕円 170"/>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xdr:rowOff>
    </xdr:from>
    <xdr:to>
      <xdr:col>15</xdr:col>
      <xdr:colOff>101600</xdr:colOff>
      <xdr:row>59</xdr:row>
      <xdr:rowOff>115570</xdr:rowOff>
    </xdr:to>
    <xdr:sp macro="" textlink="">
      <xdr:nvSpPr>
        <xdr:cNvPr id="172" name="楕円 171"/>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129540</xdr:rowOff>
    </xdr:to>
    <xdr:cxnSp macro="">
      <xdr:nvCxnSpPr>
        <xdr:cNvPr id="173" name="直線コネクタ 172"/>
        <xdr:cNvCxnSpPr/>
      </xdr:nvCxnSpPr>
      <xdr:spPr>
        <a:xfrm>
          <a:off x="2908300" y="101803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97790</xdr:rowOff>
    </xdr:from>
    <xdr:to>
      <xdr:col>10</xdr:col>
      <xdr:colOff>165100</xdr:colOff>
      <xdr:row>57</xdr:row>
      <xdr:rowOff>27940</xdr:rowOff>
    </xdr:to>
    <xdr:sp macro="" textlink="">
      <xdr:nvSpPr>
        <xdr:cNvPr id="174" name="楕円 173"/>
        <xdr:cNvSpPr/>
      </xdr:nvSpPr>
      <xdr:spPr>
        <a:xfrm>
          <a:off x="1968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148590</xdr:rowOff>
    </xdr:from>
    <xdr:to>
      <xdr:col>15</xdr:col>
      <xdr:colOff>50800</xdr:colOff>
      <xdr:row>59</xdr:row>
      <xdr:rowOff>64770</xdr:rowOff>
    </xdr:to>
    <xdr:cxnSp macro="">
      <xdr:nvCxnSpPr>
        <xdr:cNvPr id="175" name="直線コネクタ 174"/>
        <xdr:cNvCxnSpPr/>
      </xdr:nvCxnSpPr>
      <xdr:spPr>
        <a:xfrm>
          <a:off x="2019300" y="974979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76"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77"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178" name="n_3aveValue【体育館・プール】&#10;有形固定資産減価償却率"/>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79"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180" name="n_1mainValue【体育館・プール】&#10;有形固定資産減価償却率"/>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81" name="n_2mainValue【体育館・プール】&#10;有形固定資産減価償却率"/>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44467</xdr:rowOff>
    </xdr:from>
    <xdr:ext cx="405111" cy="259045"/>
    <xdr:sp macro="" textlink="">
      <xdr:nvSpPr>
        <xdr:cNvPr id="182" name="n_3mainValue【体育館・プール】&#10;有形固定資産減価償却率"/>
        <xdr:cNvSpPr txBox="1"/>
      </xdr:nvSpPr>
      <xdr:spPr>
        <a:xfrm>
          <a:off x="1816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08" name="直線コネクタ 207"/>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09" name="【体育館・プール】&#10;一人当たり面積最小値テキスト"/>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10" name="直線コネクタ 209"/>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11" name="【体育館・プール】&#10;一人当たり面積最大値テキスト"/>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12" name="直線コネクタ 211"/>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129557</xdr:rowOff>
    </xdr:from>
    <xdr:ext cx="469744" cy="259045"/>
    <xdr:sp macro="" textlink="">
      <xdr:nvSpPr>
        <xdr:cNvPr id="213" name="【体育館・プール】&#10;一人当たり面積平均値テキスト"/>
        <xdr:cNvSpPr txBox="1"/>
      </xdr:nvSpPr>
      <xdr:spPr>
        <a:xfrm>
          <a:off x="10515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14" name="フローチャート: 判断 213"/>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5" name="フローチャート: 判断 214"/>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16" name="フローチャート: 判断 215"/>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17" name="フローチャート: 判断 216"/>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18" name="フローチャート: 判断 217"/>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107043</xdr:rowOff>
    </xdr:from>
    <xdr:to>
      <xdr:col>50</xdr:col>
      <xdr:colOff>165100</xdr:colOff>
      <xdr:row>59</xdr:row>
      <xdr:rowOff>37193</xdr:rowOff>
    </xdr:to>
    <xdr:sp macro="" textlink="">
      <xdr:nvSpPr>
        <xdr:cNvPr id="224" name="楕円 223"/>
        <xdr:cNvSpPr/>
      </xdr:nvSpPr>
      <xdr:spPr>
        <a:xfrm>
          <a:off x="9588500" y="100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116840</xdr:rowOff>
    </xdr:from>
    <xdr:to>
      <xdr:col>46</xdr:col>
      <xdr:colOff>38100</xdr:colOff>
      <xdr:row>59</xdr:row>
      <xdr:rowOff>46990</xdr:rowOff>
    </xdr:to>
    <xdr:sp macro="" textlink="">
      <xdr:nvSpPr>
        <xdr:cNvPr id="225" name="楕円 224"/>
        <xdr:cNvSpPr/>
      </xdr:nvSpPr>
      <xdr:spPr>
        <a:xfrm>
          <a:off x="869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157843</xdr:rowOff>
    </xdr:from>
    <xdr:to>
      <xdr:col>50</xdr:col>
      <xdr:colOff>114300</xdr:colOff>
      <xdr:row>58</xdr:row>
      <xdr:rowOff>167640</xdr:rowOff>
    </xdr:to>
    <xdr:cxnSp macro="">
      <xdr:nvCxnSpPr>
        <xdr:cNvPr id="226" name="直線コネクタ 225"/>
        <xdr:cNvCxnSpPr/>
      </xdr:nvCxnSpPr>
      <xdr:spPr>
        <a:xfrm flipV="1">
          <a:off x="8750300" y="101019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136434</xdr:rowOff>
    </xdr:from>
    <xdr:to>
      <xdr:col>41</xdr:col>
      <xdr:colOff>101600</xdr:colOff>
      <xdr:row>63</xdr:row>
      <xdr:rowOff>66584</xdr:rowOff>
    </xdr:to>
    <xdr:sp macro="" textlink="">
      <xdr:nvSpPr>
        <xdr:cNvPr id="227" name="楕円 226"/>
        <xdr:cNvSpPr/>
      </xdr:nvSpPr>
      <xdr:spPr>
        <a:xfrm>
          <a:off x="7810500" y="107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167640</xdr:rowOff>
    </xdr:from>
    <xdr:to>
      <xdr:col>45</xdr:col>
      <xdr:colOff>177800</xdr:colOff>
      <xdr:row>63</xdr:row>
      <xdr:rowOff>15784</xdr:rowOff>
    </xdr:to>
    <xdr:cxnSp macro="">
      <xdr:nvCxnSpPr>
        <xdr:cNvPr id="228" name="直線コネクタ 227"/>
        <xdr:cNvCxnSpPr/>
      </xdr:nvCxnSpPr>
      <xdr:spPr>
        <a:xfrm flipV="1">
          <a:off x="7861300" y="10111740"/>
          <a:ext cx="8890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229"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30"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231" name="n_3aveValue【体育館・プール】&#10;一人当たり面積"/>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32" name="n_4aveValue【体育館・プール】&#10;一人当たり面積"/>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53720</xdr:rowOff>
    </xdr:from>
    <xdr:ext cx="469744" cy="259045"/>
    <xdr:sp macro="" textlink="">
      <xdr:nvSpPr>
        <xdr:cNvPr id="233" name="n_1mainValue【体育館・プール】&#10;一人当たり面積"/>
        <xdr:cNvSpPr txBox="1"/>
      </xdr:nvSpPr>
      <xdr:spPr>
        <a:xfrm>
          <a:off x="9391727"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63517</xdr:rowOff>
    </xdr:from>
    <xdr:ext cx="469744" cy="259045"/>
    <xdr:sp macro="" textlink="">
      <xdr:nvSpPr>
        <xdr:cNvPr id="234" name="n_2mainValue【体育館・プール】&#10;一人当たり面積"/>
        <xdr:cNvSpPr txBox="1"/>
      </xdr:nvSpPr>
      <xdr:spPr>
        <a:xfrm>
          <a:off x="8515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57711</xdr:rowOff>
    </xdr:from>
    <xdr:ext cx="469744" cy="259045"/>
    <xdr:sp macro="" textlink="">
      <xdr:nvSpPr>
        <xdr:cNvPr id="235" name="n_3mainValue【体育館・プール】&#10;一人当たり面積"/>
        <xdr:cNvSpPr txBox="1"/>
      </xdr:nvSpPr>
      <xdr:spPr>
        <a:xfrm>
          <a:off x="762642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60" name="直線コネクタ 259"/>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63"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64" name="直線コネクタ 263"/>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5" name="【福祉施設】&#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6" name="フローチャート: 判断 265"/>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67" name="フローチャート: 判断 266"/>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268" name="フローチャート: 判断 267"/>
        <xdr:cNvSpPr/>
      </xdr:nvSpPr>
      <xdr:spPr>
        <a:xfrm>
          <a:off x="2857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69" name="フローチャート: 判断 268"/>
        <xdr:cNvSpPr/>
      </xdr:nvSpPr>
      <xdr:spPr>
        <a:xfrm>
          <a:off x="1968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70" name="フローチャート: 判断 269"/>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57786</xdr:rowOff>
    </xdr:from>
    <xdr:to>
      <xdr:col>20</xdr:col>
      <xdr:colOff>38100</xdr:colOff>
      <xdr:row>80</xdr:row>
      <xdr:rowOff>159386</xdr:rowOff>
    </xdr:to>
    <xdr:sp macro="" textlink="">
      <xdr:nvSpPr>
        <xdr:cNvPr id="276" name="楕円 275"/>
        <xdr:cNvSpPr/>
      </xdr:nvSpPr>
      <xdr:spPr>
        <a:xfrm>
          <a:off x="3746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xdr:rowOff>
    </xdr:from>
    <xdr:to>
      <xdr:col>15</xdr:col>
      <xdr:colOff>101600</xdr:colOff>
      <xdr:row>80</xdr:row>
      <xdr:rowOff>117475</xdr:rowOff>
    </xdr:to>
    <xdr:sp macro="" textlink="">
      <xdr:nvSpPr>
        <xdr:cNvPr id="277" name="楕円 276"/>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108586</xdr:rowOff>
    </xdr:to>
    <xdr:cxnSp macro="">
      <xdr:nvCxnSpPr>
        <xdr:cNvPr id="278" name="直線コネクタ 277"/>
        <xdr:cNvCxnSpPr/>
      </xdr:nvCxnSpPr>
      <xdr:spPr>
        <a:xfrm>
          <a:off x="2908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86361</xdr:rowOff>
    </xdr:from>
    <xdr:to>
      <xdr:col>10</xdr:col>
      <xdr:colOff>165100</xdr:colOff>
      <xdr:row>80</xdr:row>
      <xdr:rowOff>16511</xdr:rowOff>
    </xdr:to>
    <xdr:sp macro="" textlink="">
      <xdr:nvSpPr>
        <xdr:cNvPr id="279" name="楕円 278"/>
        <xdr:cNvSpPr/>
      </xdr:nvSpPr>
      <xdr:spPr>
        <a:xfrm>
          <a:off x="1968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137161</xdr:rowOff>
    </xdr:from>
    <xdr:to>
      <xdr:col>15</xdr:col>
      <xdr:colOff>50800</xdr:colOff>
      <xdr:row>80</xdr:row>
      <xdr:rowOff>66675</xdr:rowOff>
    </xdr:to>
    <xdr:cxnSp macro="">
      <xdr:nvCxnSpPr>
        <xdr:cNvPr id="280" name="直線コネクタ 279"/>
        <xdr:cNvCxnSpPr/>
      </xdr:nvCxnSpPr>
      <xdr:spPr>
        <a:xfrm>
          <a:off x="2019300" y="13681711"/>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81" name="n_1aveValue【福祉施設】&#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95266</xdr:rowOff>
    </xdr:from>
    <xdr:ext cx="405111" cy="259045"/>
    <xdr:sp macro="" textlink="">
      <xdr:nvSpPr>
        <xdr:cNvPr id="282" name="n_2aveValue【福祉施設】&#10;有形固定資産減価償却率"/>
        <xdr:cNvSpPr txBox="1"/>
      </xdr:nvSpPr>
      <xdr:spPr>
        <a:xfrm>
          <a:off x="2705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59072</xdr:rowOff>
    </xdr:from>
    <xdr:ext cx="405111" cy="259045"/>
    <xdr:sp macro="" textlink="">
      <xdr:nvSpPr>
        <xdr:cNvPr id="283" name="n_3aveValue【福祉施設】&#10;有形固定資産減価償却率"/>
        <xdr:cNvSpPr txBox="1"/>
      </xdr:nvSpPr>
      <xdr:spPr>
        <a:xfrm>
          <a:off x="1816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284" name="n_4aveValue【福祉施設】&#10;有形固定資産減価償却率"/>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4463</xdr:rowOff>
    </xdr:from>
    <xdr:ext cx="405111" cy="259045"/>
    <xdr:sp macro="" textlink="">
      <xdr:nvSpPr>
        <xdr:cNvPr id="285" name="n_1mainValue【福祉施設】&#10;有形固定資産減価償却率"/>
        <xdr:cNvSpPr txBox="1"/>
      </xdr:nvSpPr>
      <xdr:spPr>
        <a:xfrm>
          <a:off x="35820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286" name="n_2mainValue【福祉施設】&#10;有形固定資産減価償却率"/>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33038</xdr:rowOff>
    </xdr:from>
    <xdr:ext cx="405111" cy="259045"/>
    <xdr:sp macro="" textlink="">
      <xdr:nvSpPr>
        <xdr:cNvPr id="287" name="n_3mainValue【福祉施設】&#10;有形固定資産減価償却率"/>
        <xdr:cNvSpPr txBox="1"/>
      </xdr:nvSpPr>
      <xdr:spPr>
        <a:xfrm>
          <a:off x="1816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8" name="直線コネクタ 29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9" name="テキスト ボックス 29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0" name="直線コネクタ 29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1" name="テキスト ボックス 30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2" name="直線コネクタ 30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3" name="テキスト ボックス 30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4" name="直線コネクタ 30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5" name="テキスト ボックス 30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84</xdr:row>
      <xdr:rowOff>35813</xdr:rowOff>
    </xdr:from>
    <xdr:to>
      <xdr:col>54</xdr:col>
      <xdr:colOff>189865</xdr:colOff>
      <xdr:row>86</xdr:row>
      <xdr:rowOff>28499</xdr:rowOff>
    </xdr:to>
    <xdr:cxnSp macro="">
      <xdr:nvCxnSpPr>
        <xdr:cNvPr id="309" name="直線コネクタ 308"/>
        <xdr:cNvCxnSpPr/>
      </xdr:nvCxnSpPr>
      <xdr:spPr>
        <a:xfrm flipV="1">
          <a:off x="10476865" y="14437613"/>
          <a:ext cx="0" cy="335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10" name="【福祉施設】&#10;一人当たり面積最小値テキスト"/>
        <xdr:cNvSpPr txBox="1"/>
      </xdr:nvSpPr>
      <xdr:spPr>
        <a:xfrm>
          <a:off x="10515600" y="147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11" name="直線コネクタ 310"/>
        <xdr:cNvCxnSpPr/>
      </xdr:nvCxnSpPr>
      <xdr:spPr>
        <a:xfrm>
          <a:off x="10388600" y="1477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312" name="【福祉施設】&#10;一人当たり面積最大値テキスト"/>
        <xdr:cNvSpPr txBox="1"/>
      </xdr:nvSpPr>
      <xdr:spPr>
        <a:xfrm>
          <a:off x="10515600" y="1421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84</xdr:row>
      <xdr:rowOff>35813</xdr:rowOff>
    </xdr:from>
    <xdr:to>
      <xdr:col>55</xdr:col>
      <xdr:colOff>88900</xdr:colOff>
      <xdr:row>84</xdr:row>
      <xdr:rowOff>35813</xdr:rowOff>
    </xdr:to>
    <xdr:cxnSp macro="">
      <xdr:nvCxnSpPr>
        <xdr:cNvPr id="313" name="直線コネクタ 312"/>
        <xdr:cNvCxnSpPr/>
      </xdr:nvCxnSpPr>
      <xdr:spPr>
        <a:xfrm>
          <a:off x="10388600" y="1443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28363</xdr:rowOff>
    </xdr:from>
    <xdr:ext cx="469744" cy="259045"/>
    <xdr:sp macro="" textlink="">
      <xdr:nvSpPr>
        <xdr:cNvPr id="314" name="【福祉施設】&#10;一人当たり面積平均値テキスト"/>
        <xdr:cNvSpPr txBox="1"/>
      </xdr:nvSpPr>
      <xdr:spPr>
        <a:xfrm>
          <a:off x="10515600" y="1460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49936</xdr:rowOff>
    </xdr:from>
    <xdr:to>
      <xdr:col>55</xdr:col>
      <xdr:colOff>50800</xdr:colOff>
      <xdr:row>85</xdr:row>
      <xdr:rowOff>151536</xdr:rowOff>
    </xdr:to>
    <xdr:sp macro="" textlink="">
      <xdr:nvSpPr>
        <xdr:cNvPr id="315" name="フローチャート: 判断 314"/>
        <xdr:cNvSpPr/>
      </xdr:nvSpPr>
      <xdr:spPr>
        <a:xfrm>
          <a:off x="10426700" y="1462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42621</xdr:rowOff>
    </xdr:from>
    <xdr:to>
      <xdr:col>50</xdr:col>
      <xdr:colOff>165100</xdr:colOff>
      <xdr:row>85</xdr:row>
      <xdr:rowOff>144221</xdr:rowOff>
    </xdr:to>
    <xdr:sp macro="" textlink="">
      <xdr:nvSpPr>
        <xdr:cNvPr id="316" name="フローチャート: 判断 315"/>
        <xdr:cNvSpPr/>
      </xdr:nvSpPr>
      <xdr:spPr>
        <a:xfrm>
          <a:off x="9588500" y="146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48564</xdr:rowOff>
    </xdr:from>
    <xdr:to>
      <xdr:col>46</xdr:col>
      <xdr:colOff>38100</xdr:colOff>
      <xdr:row>85</xdr:row>
      <xdr:rowOff>150164</xdr:rowOff>
    </xdr:to>
    <xdr:sp macro="" textlink="">
      <xdr:nvSpPr>
        <xdr:cNvPr id="317" name="フローチャート: 判断 316"/>
        <xdr:cNvSpPr/>
      </xdr:nvSpPr>
      <xdr:spPr>
        <a:xfrm>
          <a:off x="8699500" y="1462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17018</xdr:rowOff>
    </xdr:from>
    <xdr:to>
      <xdr:col>41</xdr:col>
      <xdr:colOff>101600</xdr:colOff>
      <xdr:row>85</xdr:row>
      <xdr:rowOff>118618</xdr:rowOff>
    </xdr:to>
    <xdr:sp macro="" textlink="">
      <xdr:nvSpPr>
        <xdr:cNvPr id="318" name="フローチャート: 判断 317"/>
        <xdr:cNvSpPr/>
      </xdr:nvSpPr>
      <xdr:spPr>
        <a:xfrm>
          <a:off x="7810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65939</xdr:rowOff>
    </xdr:from>
    <xdr:to>
      <xdr:col>36</xdr:col>
      <xdr:colOff>165100</xdr:colOff>
      <xdr:row>85</xdr:row>
      <xdr:rowOff>167539</xdr:rowOff>
    </xdr:to>
    <xdr:sp macro="" textlink="">
      <xdr:nvSpPr>
        <xdr:cNvPr id="319" name="フローチャート: 判断 318"/>
        <xdr:cNvSpPr/>
      </xdr:nvSpPr>
      <xdr:spPr>
        <a:xfrm>
          <a:off x="6921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79197</xdr:rowOff>
    </xdr:from>
    <xdr:to>
      <xdr:col>50</xdr:col>
      <xdr:colOff>165100</xdr:colOff>
      <xdr:row>84</xdr:row>
      <xdr:rowOff>9347</xdr:rowOff>
    </xdr:to>
    <xdr:sp macro="" textlink="">
      <xdr:nvSpPr>
        <xdr:cNvPr id="325" name="楕円 324"/>
        <xdr:cNvSpPr/>
      </xdr:nvSpPr>
      <xdr:spPr>
        <a:xfrm>
          <a:off x="9588500" y="1430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26" name="楕円 325"/>
        <xdr:cNvSpPr/>
      </xdr:nvSpPr>
      <xdr:spPr>
        <a:xfrm>
          <a:off x="8699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129997</xdr:rowOff>
    </xdr:from>
    <xdr:to>
      <xdr:col>50</xdr:col>
      <xdr:colOff>114300</xdr:colOff>
      <xdr:row>83</xdr:row>
      <xdr:rowOff>136398</xdr:rowOff>
    </xdr:to>
    <xdr:cxnSp macro="">
      <xdr:nvCxnSpPr>
        <xdr:cNvPr id="327" name="直線コネクタ 326"/>
        <xdr:cNvCxnSpPr/>
      </xdr:nvCxnSpPr>
      <xdr:spPr>
        <a:xfrm flipV="1">
          <a:off x="8750300" y="1436034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163779</xdr:rowOff>
    </xdr:from>
    <xdr:to>
      <xdr:col>41</xdr:col>
      <xdr:colOff>101600</xdr:colOff>
      <xdr:row>79</xdr:row>
      <xdr:rowOff>93929</xdr:rowOff>
    </xdr:to>
    <xdr:sp macro="" textlink="">
      <xdr:nvSpPr>
        <xdr:cNvPr id="328" name="楕円 327"/>
        <xdr:cNvSpPr/>
      </xdr:nvSpPr>
      <xdr:spPr>
        <a:xfrm>
          <a:off x="7810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43129</xdr:rowOff>
    </xdr:from>
    <xdr:to>
      <xdr:col>45</xdr:col>
      <xdr:colOff>177800</xdr:colOff>
      <xdr:row>83</xdr:row>
      <xdr:rowOff>136398</xdr:rowOff>
    </xdr:to>
    <xdr:cxnSp macro="">
      <xdr:nvCxnSpPr>
        <xdr:cNvPr id="329" name="直線コネクタ 328"/>
        <xdr:cNvCxnSpPr/>
      </xdr:nvCxnSpPr>
      <xdr:spPr>
        <a:xfrm>
          <a:off x="7861300" y="13587679"/>
          <a:ext cx="889000" cy="7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135348</xdr:rowOff>
    </xdr:from>
    <xdr:ext cx="469744" cy="259045"/>
    <xdr:sp macro="" textlink="">
      <xdr:nvSpPr>
        <xdr:cNvPr id="330" name="n_1aveValue【福祉施設】&#10;一人当たり面積"/>
        <xdr:cNvSpPr txBox="1"/>
      </xdr:nvSpPr>
      <xdr:spPr>
        <a:xfrm>
          <a:off x="93917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141291</xdr:rowOff>
    </xdr:from>
    <xdr:ext cx="469744" cy="259045"/>
    <xdr:sp macro="" textlink="">
      <xdr:nvSpPr>
        <xdr:cNvPr id="331" name="n_2aveValue【福祉施設】&#10;一人当たり面積"/>
        <xdr:cNvSpPr txBox="1"/>
      </xdr:nvSpPr>
      <xdr:spPr>
        <a:xfrm>
          <a:off x="8515427" y="147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109745</xdr:rowOff>
    </xdr:from>
    <xdr:ext cx="469744" cy="259045"/>
    <xdr:sp macro="" textlink="">
      <xdr:nvSpPr>
        <xdr:cNvPr id="332" name="n_3aveValue【福祉施設】&#10;一人当たり面積"/>
        <xdr:cNvSpPr txBox="1"/>
      </xdr:nvSpPr>
      <xdr:spPr>
        <a:xfrm>
          <a:off x="7626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12616</xdr:rowOff>
    </xdr:from>
    <xdr:ext cx="469744" cy="259045"/>
    <xdr:sp macro="" textlink="">
      <xdr:nvSpPr>
        <xdr:cNvPr id="333" name="n_4aveValue【福祉施設】&#10;一人当たり面積"/>
        <xdr:cNvSpPr txBox="1"/>
      </xdr:nvSpPr>
      <xdr:spPr>
        <a:xfrm>
          <a:off x="6737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25874</xdr:rowOff>
    </xdr:from>
    <xdr:ext cx="469744" cy="259045"/>
    <xdr:sp macro="" textlink="">
      <xdr:nvSpPr>
        <xdr:cNvPr id="334" name="n_1mainValue【福祉施設】&#10;一人当たり面積"/>
        <xdr:cNvSpPr txBox="1"/>
      </xdr:nvSpPr>
      <xdr:spPr>
        <a:xfrm>
          <a:off x="9391727" y="140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35" name="n_2mainValue【福祉施設】&#10;一人当たり面積"/>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110456</xdr:rowOff>
    </xdr:from>
    <xdr:ext cx="469744" cy="259045"/>
    <xdr:sp macro="" textlink="">
      <xdr:nvSpPr>
        <xdr:cNvPr id="336" name="n_3mainValue【福祉施設】&#10;一人当たり面積"/>
        <xdr:cNvSpPr txBox="1"/>
      </xdr:nvSpPr>
      <xdr:spPr>
        <a:xfrm>
          <a:off x="7626427" y="133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7" name="テキスト ボックス 34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8" name="直線コネクタ 34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9" name="テキスト ボックス 34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0" name="直線コネクタ 34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1" name="テキスト ボックス 35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2" name="直線コネクタ 35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3" name="テキスト ボックス 35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4" name="直線コネクタ 35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5" name="テキスト ボックス 35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6" name="直線コネクタ 35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7" name="テキスト ボックス 35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8" name="直線コネクタ 35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9" name="テキスト ボックス 35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361" name="直線コネクタ 360"/>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3" name="直線コネクタ 36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64"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65" name="直線コネクタ 364"/>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66" name="【市民会館】&#10;有形固定資産減価償却率平均値テキスト"/>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67" name="フローチャート: 判断 366"/>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68" name="フローチャート: 判断 367"/>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369" name="フローチャート: 判断 368"/>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70" name="フローチャート: 判断 369"/>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71" name="フローチャート: 判断 370"/>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95886</xdr:rowOff>
    </xdr:from>
    <xdr:to>
      <xdr:col>20</xdr:col>
      <xdr:colOff>38100</xdr:colOff>
      <xdr:row>104</xdr:row>
      <xdr:rowOff>26036</xdr:rowOff>
    </xdr:to>
    <xdr:sp macro="" textlink="">
      <xdr:nvSpPr>
        <xdr:cNvPr id="377" name="楕円 376"/>
        <xdr:cNvSpPr/>
      </xdr:nvSpPr>
      <xdr:spPr>
        <a:xfrm>
          <a:off x="3746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378" name="楕円 377"/>
        <xdr:cNvSpPr/>
      </xdr:nvSpPr>
      <xdr:spPr>
        <a:xfrm>
          <a:off x="2857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103</xdr:row>
      <xdr:rowOff>146686</xdr:rowOff>
    </xdr:to>
    <xdr:cxnSp macro="">
      <xdr:nvCxnSpPr>
        <xdr:cNvPr id="379" name="直線コネクタ 378"/>
        <xdr:cNvCxnSpPr/>
      </xdr:nvCxnSpPr>
      <xdr:spPr>
        <a:xfrm>
          <a:off x="2908300" y="17766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78739</xdr:rowOff>
    </xdr:from>
    <xdr:to>
      <xdr:col>10</xdr:col>
      <xdr:colOff>165100</xdr:colOff>
      <xdr:row>103</xdr:row>
      <xdr:rowOff>8889</xdr:rowOff>
    </xdr:to>
    <xdr:sp macro="" textlink="">
      <xdr:nvSpPr>
        <xdr:cNvPr id="380" name="楕円 379"/>
        <xdr:cNvSpPr/>
      </xdr:nvSpPr>
      <xdr:spPr>
        <a:xfrm>
          <a:off x="1968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129539</xdr:rowOff>
    </xdr:from>
    <xdr:to>
      <xdr:col>15</xdr:col>
      <xdr:colOff>50800</xdr:colOff>
      <xdr:row>103</xdr:row>
      <xdr:rowOff>106680</xdr:rowOff>
    </xdr:to>
    <xdr:cxnSp macro="">
      <xdr:nvCxnSpPr>
        <xdr:cNvPr id="381" name="直線コネクタ 380"/>
        <xdr:cNvCxnSpPr/>
      </xdr:nvCxnSpPr>
      <xdr:spPr>
        <a:xfrm>
          <a:off x="2019300" y="176174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19066</xdr:rowOff>
    </xdr:from>
    <xdr:ext cx="405111" cy="259045"/>
    <xdr:sp macro="" textlink="">
      <xdr:nvSpPr>
        <xdr:cNvPr id="382" name="n_1aveValue【市民会館】&#10;有形固定資産減価償却率"/>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153052</xdr:rowOff>
    </xdr:from>
    <xdr:ext cx="405111" cy="259045"/>
    <xdr:sp macro="" textlink="">
      <xdr:nvSpPr>
        <xdr:cNvPr id="383" name="n_2aveValue【市民会館】&#10;有形固定資産減価償却率"/>
        <xdr:cNvSpPr txBox="1"/>
      </xdr:nvSpPr>
      <xdr:spPr>
        <a:xfrm>
          <a:off x="2705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78122</xdr:rowOff>
    </xdr:from>
    <xdr:ext cx="405111" cy="259045"/>
    <xdr:sp macro="" textlink="">
      <xdr:nvSpPr>
        <xdr:cNvPr id="384" name="n_3aveValue【市民会館】&#10;有形固定資産減価償却率"/>
        <xdr:cNvSpPr txBox="1"/>
      </xdr:nvSpPr>
      <xdr:spPr>
        <a:xfrm>
          <a:off x="1816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385" name="n_4ave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42563</xdr:rowOff>
    </xdr:from>
    <xdr:ext cx="405111" cy="259045"/>
    <xdr:sp macro="" textlink="">
      <xdr:nvSpPr>
        <xdr:cNvPr id="386" name="n_1main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387" name="n_2mainValue【市民会館】&#10;有形固定資産減価償却率"/>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25416</xdr:rowOff>
    </xdr:from>
    <xdr:ext cx="405111" cy="259045"/>
    <xdr:sp macro="" textlink="">
      <xdr:nvSpPr>
        <xdr:cNvPr id="388" name="n_3mainValue【市民会館】&#10;有形固定資産減価償却率"/>
        <xdr:cNvSpPr txBox="1"/>
      </xdr:nvSpPr>
      <xdr:spPr>
        <a:xfrm>
          <a:off x="1816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9" name="直線コネクタ 39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0" name="テキスト ボックス 39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1" name="直線コネクタ 40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2" name="テキスト ボックス 40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3" name="直線コネクタ 40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4" name="テキスト ボックス 40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5" name="直線コネクタ 40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6" name="テキスト ボックス 40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7" name="直線コネクタ 40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8" name="テキスト ボックス 40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9" name="直線コネクタ 40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0" name="テキスト ボックス 40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414" name="直線コネクタ 413"/>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415"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416" name="直線コネクタ 415"/>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417" name="【市民会館】&#10;一人当たり面積最大値テキスト"/>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418" name="直線コネクタ 417"/>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156227</xdr:rowOff>
    </xdr:from>
    <xdr:ext cx="469744" cy="259045"/>
    <xdr:sp macro="" textlink="">
      <xdr:nvSpPr>
        <xdr:cNvPr id="419" name="【市民会館】&#10;一人当たり面積平均値テキスト"/>
        <xdr:cNvSpPr txBox="1"/>
      </xdr:nvSpPr>
      <xdr:spPr>
        <a:xfrm>
          <a:off x="10515600" y="1832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420" name="フローチャート: 判断 419"/>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421" name="フローチャート: 判断 420"/>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422" name="フローチャート: 判断 421"/>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423" name="フローチャート: 判断 422"/>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424" name="フローチャート: 判断 423"/>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160927</xdr:rowOff>
    </xdr:from>
    <xdr:to>
      <xdr:col>50</xdr:col>
      <xdr:colOff>165100</xdr:colOff>
      <xdr:row>108</xdr:row>
      <xdr:rowOff>91077</xdr:rowOff>
    </xdr:to>
    <xdr:sp macro="" textlink="">
      <xdr:nvSpPr>
        <xdr:cNvPr id="430" name="楕円 429"/>
        <xdr:cNvSpPr/>
      </xdr:nvSpPr>
      <xdr:spPr>
        <a:xfrm>
          <a:off x="9588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164193</xdr:rowOff>
    </xdr:from>
    <xdr:to>
      <xdr:col>46</xdr:col>
      <xdr:colOff>38100</xdr:colOff>
      <xdr:row>108</xdr:row>
      <xdr:rowOff>94343</xdr:rowOff>
    </xdr:to>
    <xdr:sp macro="" textlink="">
      <xdr:nvSpPr>
        <xdr:cNvPr id="431" name="楕円 430"/>
        <xdr:cNvSpPr/>
      </xdr:nvSpPr>
      <xdr:spPr>
        <a:xfrm>
          <a:off x="8699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40277</xdr:rowOff>
    </xdr:from>
    <xdr:to>
      <xdr:col>50</xdr:col>
      <xdr:colOff>114300</xdr:colOff>
      <xdr:row>108</xdr:row>
      <xdr:rowOff>43543</xdr:rowOff>
    </xdr:to>
    <xdr:cxnSp macro="">
      <xdr:nvCxnSpPr>
        <xdr:cNvPr id="432" name="直線コネクタ 431"/>
        <xdr:cNvCxnSpPr/>
      </xdr:nvCxnSpPr>
      <xdr:spPr>
        <a:xfrm flipV="1">
          <a:off x="8750300" y="1855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93980</xdr:rowOff>
    </xdr:from>
    <xdr:to>
      <xdr:col>41</xdr:col>
      <xdr:colOff>101600</xdr:colOff>
      <xdr:row>103</xdr:row>
      <xdr:rowOff>24130</xdr:rowOff>
    </xdr:to>
    <xdr:sp macro="" textlink="">
      <xdr:nvSpPr>
        <xdr:cNvPr id="433" name="楕円 432"/>
        <xdr:cNvSpPr/>
      </xdr:nvSpPr>
      <xdr:spPr>
        <a:xfrm>
          <a:off x="7810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144780</xdr:rowOff>
    </xdr:from>
    <xdr:to>
      <xdr:col>45</xdr:col>
      <xdr:colOff>177800</xdr:colOff>
      <xdr:row>108</xdr:row>
      <xdr:rowOff>43543</xdr:rowOff>
    </xdr:to>
    <xdr:cxnSp macro="">
      <xdr:nvCxnSpPr>
        <xdr:cNvPr id="434" name="直線コネクタ 433"/>
        <xdr:cNvCxnSpPr/>
      </xdr:nvCxnSpPr>
      <xdr:spPr>
        <a:xfrm>
          <a:off x="7861300" y="17632680"/>
          <a:ext cx="889000" cy="9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126654</xdr:rowOff>
    </xdr:from>
    <xdr:ext cx="469744" cy="259045"/>
    <xdr:sp macro="" textlink="">
      <xdr:nvSpPr>
        <xdr:cNvPr id="435" name="n_1aveValue【市民会館】&#10;一人当たり面積"/>
        <xdr:cNvSpPr txBox="1"/>
      </xdr:nvSpPr>
      <xdr:spPr>
        <a:xfrm>
          <a:off x="9391727"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117946</xdr:rowOff>
    </xdr:from>
    <xdr:ext cx="469744" cy="259045"/>
    <xdr:sp macro="" textlink="">
      <xdr:nvSpPr>
        <xdr:cNvPr id="436" name="n_2aveValue【市民会館】&#10;一人当たり面積"/>
        <xdr:cNvSpPr txBox="1"/>
      </xdr:nvSpPr>
      <xdr:spPr>
        <a:xfrm>
          <a:off x="85154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59889</xdr:rowOff>
    </xdr:from>
    <xdr:ext cx="469744" cy="259045"/>
    <xdr:sp macro="" textlink="">
      <xdr:nvSpPr>
        <xdr:cNvPr id="437" name="n_3aveValue【市民会館】&#10;一人当たり面積"/>
        <xdr:cNvSpPr txBox="1"/>
      </xdr:nvSpPr>
      <xdr:spPr>
        <a:xfrm>
          <a:off x="7626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9633</xdr:rowOff>
    </xdr:from>
    <xdr:ext cx="469744" cy="259045"/>
    <xdr:sp macro="" textlink="">
      <xdr:nvSpPr>
        <xdr:cNvPr id="438" name="n_4aveValue【市民会館】&#10;一人当たり面積"/>
        <xdr:cNvSpPr txBox="1"/>
      </xdr:nvSpPr>
      <xdr:spPr>
        <a:xfrm>
          <a:off x="6737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82204</xdr:rowOff>
    </xdr:from>
    <xdr:ext cx="469744" cy="259045"/>
    <xdr:sp macro="" textlink="">
      <xdr:nvSpPr>
        <xdr:cNvPr id="439" name="n_1mainValue【市民会館】&#10;一人当たり面積"/>
        <xdr:cNvSpPr txBox="1"/>
      </xdr:nvSpPr>
      <xdr:spPr>
        <a:xfrm>
          <a:off x="9391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85470</xdr:rowOff>
    </xdr:from>
    <xdr:ext cx="469744" cy="259045"/>
    <xdr:sp macro="" textlink="">
      <xdr:nvSpPr>
        <xdr:cNvPr id="440" name="n_2mainValue【市民会館】&#10;一人当たり面積"/>
        <xdr:cNvSpPr txBox="1"/>
      </xdr:nvSpPr>
      <xdr:spPr>
        <a:xfrm>
          <a:off x="8515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40657</xdr:rowOff>
    </xdr:from>
    <xdr:ext cx="469744" cy="259045"/>
    <xdr:sp macro="" textlink="">
      <xdr:nvSpPr>
        <xdr:cNvPr id="441" name="n_3mainValue【市民会館】&#10;一人当たり面積"/>
        <xdr:cNvSpPr txBox="1"/>
      </xdr:nvSpPr>
      <xdr:spPr>
        <a:xfrm>
          <a:off x="7626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3" name="直線コネクタ 4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4" name="テキスト ボックス 45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5" name="直線コネクタ 4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6" name="テキスト ボックス 4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7" name="直線コネクタ 4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8" name="テキスト ボックス 4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9" name="直線コネクタ 4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0" name="テキスト ボックス 4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1" name="直線コネクタ 4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2" name="テキスト ボックス 46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4" name="テキスト ボックス 46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466" name="直線コネクタ 465"/>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6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8" name="直線コネクタ 46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469" name="【一般廃棄物処理施設】&#10;有形固定資産減価償却率最大値テキスト"/>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470" name="直線コネクタ 469"/>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471" name="【一般廃棄物処理施設】&#10;有形固定資産減価償却率平均値テキスト"/>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72" name="フローチャート: 判断 471"/>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73" name="フローチャート: 判断 472"/>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74" name="フローチャート: 判断 473"/>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475" name="フローチャート: 判断 474"/>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476" name="フローチャート: 判断 475"/>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482" name="楕円 481"/>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34925</xdr:rowOff>
    </xdr:from>
    <xdr:to>
      <xdr:col>76</xdr:col>
      <xdr:colOff>165100</xdr:colOff>
      <xdr:row>40</xdr:row>
      <xdr:rowOff>136525</xdr:rowOff>
    </xdr:to>
    <xdr:sp macro="" textlink="">
      <xdr:nvSpPr>
        <xdr:cNvPr id="483" name="楕円 482"/>
        <xdr:cNvSpPr/>
      </xdr:nvSpPr>
      <xdr:spPr>
        <a:xfrm>
          <a:off x="14541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85725</xdr:rowOff>
    </xdr:from>
    <xdr:to>
      <xdr:col>81</xdr:col>
      <xdr:colOff>50800</xdr:colOff>
      <xdr:row>40</xdr:row>
      <xdr:rowOff>108585</xdr:rowOff>
    </xdr:to>
    <xdr:cxnSp macro="">
      <xdr:nvCxnSpPr>
        <xdr:cNvPr id="484" name="直線コネクタ 483"/>
        <xdr:cNvCxnSpPr/>
      </xdr:nvCxnSpPr>
      <xdr:spPr>
        <a:xfrm>
          <a:off x="14592300" y="6943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85"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486"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487" name="n_3aveValue【一般廃棄物処理施設】&#10;有形固定資産減価償却率"/>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488" name="n_4aveValue【一般廃棄物処理施設】&#10;有形固定資産減価償却率"/>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489" name="n_1mainValue【一般廃棄物処理施設】&#10;有形固定資産減価償却率"/>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127652</xdr:rowOff>
    </xdr:from>
    <xdr:ext cx="405111" cy="259045"/>
    <xdr:sp macro="" textlink="">
      <xdr:nvSpPr>
        <xdr:cNvPr id="490" name="n_2mainValue【一般廃棄物処理施設】&#10;有形固定資産減価償却率"/>
        <xdr:cNvSpPr txBox="1"/>
      </xdr:nvSpPr>
      <xdr:spPr>
        <a:xfrm>
          <a:off x="14389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1" name="正方形/長方形 4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2" name="正方形/長方形 4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3" name="正方形/長方形 4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4" name="正方形/長方形 4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5" name="正方形/長方形 4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6" name="正方形/長方形 4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7" name="正方形/長方形 4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8" name="正方形/長方形 4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9" name="テキスト ボックス 4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0" name="直線コネクタ 4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1" name="直線コネクタ 5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2" name="テキスト ボックス 50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3" name="直線コネクタ 5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4" name="テキスト ボックス 50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5" name="直線コネクタ 5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6" name="テキスト ボックス 50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7" name="直線コネクタ 5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8" name="テキスト ボックス 50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9" name="直線コネクタ 5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0" name="テキスト ボックス 50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514" name="直線コネクタ 513"/>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515" name="【一般廃棄物処理施設】&#10;一人当たり有形固定資産（償却資産）額最小値テキスト"/>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516" name="直線コネクタ 515"/>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517" name="【一般廃棄物処理施設】&#10;一人当たり有形固定資産（償却資産）額最大値テキスト"/>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518" name="直線コネクタ 517"/>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519" name="【一般廃棄物処理施設】&#10;一人当たり有形固定資産（償却資産）額平均値テキスト"/>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520" name="フローチャート: 判断 519"/>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521" name="フローチャート: 判断 520"/>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522" name="フローチャート: 判断 521"/>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523" name="フローチャート: 判断 522"/>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524" name="フローチャート: 判断 523"/>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64095</xdr:rowOff>
    </xdr:from>
    <xdr:to>
      <xdr:col>112</xdr:col>
      <xdr:colOff>38100</xdr:colOff>
      <xdr:row>39</xdr:row>
      <xdr:rowOff>165695</xdr:rowOff>
    </xdr:to>
    <xdr:sp macro="" textlink="">
      <xdr:nvSpPr>
        <xdr:cNvPr id="530" name="楕円 529"/>
        <xdr:cNvSpPr/>
      </xdr:nvSpPr>
      <xdr:spPr>
        <a:xfrm>
          <a:off x="21272500" y="67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104598</xdr:rowOff>
    </xdr:from>
    <xdr:to>
      <xdr:col>107</xdr:col>
      <xdr:colOff>101600</xdr:colOff>
      <xdr:row>40</xdr:row>
      <xdr:rowOff>34748</xdr:rowOff>
    </xdr:to>
    <xdr:sp macro="" textlink="">
      <xdr:nvSpPr>
        <xdr:cNvPr id="531" name="楕円 530"/>
        <xdr:cNvSpPr/>
      </xdr:nvSpPr>
      <xdr:spPr>
        <a:xfrm>
          <a:off x="20383500" y="67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114895</xdr:rowOff>
    </xdr:from>
    <xdr:to>
      <xdr:col>111</xdr:col>
      <xdr:colOff>177800</xdr:colOff>
      <xdr:row>39</xdr:row>
      <xdr:rowOff>155398</xdr:rowOff>
    </xdr:to>
    <xdr:cxnSp macro="">
      <xdr:nvCxnSpPr>
        <xdr:cNvPr id="532" name="直線コネクタ 531"/>
        <xdr:cNvCxnSpPr/>
      </xdr:nvCxnSpPr>
      <xdr:spPr>
        <a:xfrm flipV="1">
          <a:off x="20434300" y="6801445"/>
          <a:ext cx="889000" cy="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150922</xdr:rowOff>
    </xdr:from>
    <xdr:ext cx="599010" cy="259045"/>
    <xdr:sp macro="" textlink="">
      <xdr:nvSpPr>
        <xdr:cNvPr id="533" name="n_1aveValue【一般廃棄物処理施設】&#10;一人当たり有形固定資産（償却資産）額"/>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534" name="n_2aveValue【一般廃棄物処理施設】&#10;一人当たり有形固定資産（償却資産）額"/>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535" name="n_3aveValue【一般廃棄物処理施設】&#10;一人当たり有形固定資産（償却資産）額"/>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536" name="n_4aveValue【一般廃棄物処理施設】&#10;一人当たり有形固定資産（償却資産）額"/>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156822</xdr:rowOff>
    </xdr:from>
    <xdr:ext cx="599010" cy="259045"/>
    <xdr:sp macro="" textlink="">
      <xdr:nvSpPr>
        <xdr:cNvPr id="537" name="n_1mainValue【一般廃棄物処理施設】&#10;一人当たり有形固定資産（償却資産）額"/>
        <xdr:cNvSpPr txBox="1"/>
      </xdr:nvSpPr>
      <xdr:spPr>
        <a:xfrm>
          <a:off x="21011095" y="6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25875</xdr:rowOff>
    </xdr:from>
    <xdr:ext cx="599010" cy="259045"/>
    <xdr:sp macro="" textlink="">
      <xdr:nvSpPr>
        <xdr:cNvPr id="538" name="n_2mainValue【一般廃棄物処理施設】&#10;一人当たり有形固定資産（償却資産）額"/>
        <xdr:cNvSpPr txBox="1"/>
      </xdr:nvSpPr>
      <xdr:spPr>
        <a:xfrm>
          <a:off x="20134795" y="688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9" name="テキスト ボックス 54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0" name="直線コネクタ 5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1" name="テキスト ボックス 55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2" name="直線コネクタ 5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3" name="テキスト ボックス 5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4" name="直線コネクタ 5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5" name="テキスト ボックス 5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6" name="直線コネクタ 5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7" name="テキスト ボックス 5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8" name="直線コネクタ 5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9" name="テキスト ボックス 5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0" name="直線コネクタ 5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1" name="テキスト ボックス 56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2" name="直線コネクタ 5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64" name="直線コネクタ 563"/>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6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66" name="直線コネクタ 56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67"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68" name="直線コネクタ 567"/>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69" name="【保健センター・保健所】&#10;有形固定資産減価償却率平均値テキスト"/>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70" name="フローチャート: 判断 569"/>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71" name="フローチャート: 判断 570"/>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72" name="フローチャート: 判断 571"/>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73" name="フローチャート: 判断 572"/>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574" name="フローチャート: 判断 573"/>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5" name="テキスト ボックス 5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6" name="テキスト ボックス 5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7" name="テキスト ボックス 5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8" name="テキスト ボックス 5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9" name="テキスト ボックス 5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xdr:rowOff>
    </xdr:from>
    <xdr:to>
      <xdr:col>81</xdr:col>
      <xdr:colOff>101600</xdr:colOff>
      <xdr:row>62</xdr:row>
      <xdr:rowOff>107950</xdr:rowOff>
    </xdr:to>
    <xdr:sp macro="" textlink="">
      <xdr:nvSpPr>
        <xdr:cNvPr id="580" name="楕円 579"/>
        <xdr:cNvSpPr/>
      </xdr:nvSpPr>
      <xdr:spPr>
        <a:xfrm>
          <a:off x="1543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146776</xdr:rowOff>
    </xdr:from>
    <xdr:to>
      <xdr:col>76</xdr:col>
      <xdr:colOff>165100</xdr:colOff>
      <xdr:row>62</xdr:row>
      <xdr:rowOff>76926</xdr:rowOff>
    </xdr:to>
    <xdr:sp macro="" textlink="">
      <xdr:nvSpPr>
        <xdr:cNvPr id="581" name="楕円 580"/>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57150</xdr:rowOff>
    </xdr:to>
    <xdr:cxnSp macro="">
      <xdr:nvCxnSpPr>
        <xdr:cNvPr id="582" name="直線コネクタ 581"/>
        <xdr:cNvCxnSpPr/>
      </xdr:nvCxnSpPr>
      <xdr:spPr>
        <a:xfrm>
          <a:off x="14592300" y="106560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78196</xdr:rowOff>
    </xdr:from>
    <xdr:to>
      <xdr:col>72</xdr:col>
      <xdr:colOff>38100</xdr:colOff>
      <xdr:row>60</xdr:row>
      <xdr:rowOff>8346</xdr:rowOff>
    </xdr:to>
    <xdr:sp macro="" textlink="">
      <xdr:nvSpPr>
        <xdr:cNvPr id="583" name="楕円 582"/>
        <xdr:cNvSpPr/>
      </xdr:nvSpPr>
      <xdr:spPr>
        <a:xfrm>
          <a:off x="13652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62</xdr:row>
      <xdr:rowOff>26126</xdr:rowOff>
    </xdr:to>
    <xdr:cxnSp macro="">
      <xdr:nvCxnSpPr>
        <xdr:cNvPr id="584" name="直線コネクタ 583"/>
        <xdr:cNvCxnSpPr/>
      </xdr:nvCxnSpPr>
      <xdr:spPr>
        <a:xfrm>
          <a:off x="13703300" y="10244546"/>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85" name="n_1aveValue【保健センター・保健所】&#10;有形固定資産減価償却率"/>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86" name="n_2aveValue【保健センター・保健所】&#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4371</xdr:rowOff>
    </xdr:from>
    <xdr:ext cx="405111" cy="259045"/>
    <xdr:sp macro="" textlink="">
      <xdr:nvSpPr>
        <xdr:cNvPr id="587" name="n_3aveValue【保健センター・保健所】&#10;有形固定資産減価償却率"/>
        <xdr:cNvSpPr txBox="1"/>
      </xdr:nvSpPr>
      <xdr:spPr>
        <a:xfrm>
          <a:off x="13500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588" name="n_4aveValue【保健センター・保健所】&#10;有形固定資産減価償却率"/>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99077</xdr:rowOff>
    </xdr:from>
    <xdr:ext cx="405111" cy="259045"/>
    <xdr:sp macro="" textlink="">
      <xdr:nvSpPr>
        <xdr:cNvPr id="589" name="n_1mainValue【保健センター・保健所】&#10;有形固定資産減価償却率"/>
        <xdr:cNvSpPr txBox="1"/>
      </xdr:nvSpPr>
      <xdr:spPr>
        <a:xfrm>
          <a:off x="15266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590" name="n_2mainValue【保健センター・保健所】&#10;有形固定資産減価償却率"/>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91" name="n_3main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0" name="テキスト ボックス 5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1" name="直線コネクタ 6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2" name="直線コネクタ 6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3" name="テキスト ボックス 6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4" name="直線コネクタ 6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5" name="テキスト ボックス 6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6" name="直線コネクタ 6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7" name="テキスト ボックス 6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8" name="直線コネクタ 6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9" name="テキスト ボックス 6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0" name="直線コネクタ 6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1" name="テキスト ボックス 6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2" name="直線コネクタ 6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3" name="テキスト ボックス 6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5" name="テキスト ボックス 6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62049</xdr:rowOff>
    </xdr:from>
    <xdr:to>
      <xdr:col>116</xdr:col>
      <xdr:colOff>62864</xdr:colOff>
      <xdr:row>64</xdr:row>
      <xdr:rowOff>94706</xdr:rowOff>
    </xdr:to>
    <xdr:cxnSp macro="">
      <xdr:nvCxnSpPr>
        <xdr:cNvPr id="617" name="直線コネクタ 616"/>
        <xdr:cNvCxnSpPr/>
      </xdr:nvCxnSpPr>
      <xdr:spPr>
        <a:xfrm flipV="1">
          <a:off x="22160864" y="10006149"/>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98533</xdr:rowOff>
    </xdr:from>
    <xdr:ext cx="469744" cy="259045"/>
    <xdr:sp macro="" textlink="">
      <xdr:nvSpPr>
        <xdr:cNvPr id="618" name="【保健センター・保健所】&#10;一人当たり面積最小値テキスト"/>
        <xdr:cNvSpPr txBox="1"/>
      </xdr:nvSpPr>
      <xdr:spPr>
        <a:xfrm>
          <a:off x="22199600" y="1107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94706</xdr:rowOff>
    </xdr:from>
    <xdr:to>
      <xdr:col>116</xdr:col>
      <xdr:colOff>152400</xdr:colOff>
      <xdr:row>64</xdr:row>
      <xdr:rowOff>94706</xdr:rowOff>
    </xdr:to>
    <xdr:cxnSp macro="">
      <xdr:nvCxnSpPr>
        <xdr:cNvPr id="619" name="直線コネクタ 618"/>
        <xdr:cNvCxnSpPr/>
      </xdr:nvCxnSpPr>
      <xdr:spPr>
        <a:xfrm>
          <a:off x="22072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8726</xdr:rowOff>
    </xdr:from>
    <xdr:ext cx="469744" cy="259045"/>
    <xdr:sp macro="" textlink="">
      <xdr:nvSpPr>
        <xdr:cNvPr id="620" name="【保健センター・保健所】&#10;一人当たり面積最大値テキスト"/>
        <xdr:cNvSpPr txBox="1"/>
      </xdr:nvSpPr>
      <xdr:spPr>
        <a:xfrm>
          <a:off x="22199600" y="978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62049</xdr:rowOff>
    </xdr:from>
    <xdr:to>
      <xdr:col>116</xdr:col>
      <xdr:colOff>152400</xdr:colOff>
      <xdr:row>58</xdr:row>
      <xdr:rowOff>62049</xdr:rowOff>
    </xdr:to>
    <xdr:cxnSp macro="">
      <xdr:nvCxnSpPr>
        <xdr:cNvPr id="621" name="直線コネクタ 620"/>
        <xdr:cNvCxnSpPr/>
      </xdr:nvCxnSpPr>
      <xdr:spPr>
        <a:xfrm>
          <a:off x="22072600" y="1000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77850</xdr:rowOff>
    </xdr:from>
    <xdr:ext cx="469744" cy="259045"/>
    <xdr:sp macro="" textlink="">
      <xdr:nvSpPr>
        <xdr:cNvPr id="622" name="【保健センター・保健所】&#10;一人当たり面積平均値テキスト"/>
        <xdr:cNvSpPr txBox="1"/>
      </xdr:nvSpPr>
      <xdr:spPr>
        <a:xfrm>
          <a:off x="22199600" y="1070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99423</xdr:rowOff>
    </xdr:from>
    <xdr:to>
      <xdr:col>116</xdr:col>
      <xdr:colOff>114300</xdr:colOff>
      <xdr:row>63</xdr:row>
      <xdr:rowOff>29573</xdr:rowOff>
    </xdr:to>
    <xdr:sp macro="" textlink="">
      <xdr:nvSpPr>
        <xdr:cNvPr id="623" name="フローチャート: 判断 622"/>
        <xdr:cNvSpPr/>
      </xdr:nvSpPr>
      <xdr:spPr>
        <a:xfrm>
          <a:off x="221107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56969</xdr:rowOff>
    </xdr:from>
    <xdr:to>
      <xdr:col>112</xdr:col>
      <xdr:colOff>38100</xdr:colOff>
      <xdr:row>62</xdr:row>
      <xdr:rowOff>158569</xdr:rowOff>
    </xdr:to>
    <xdr:sp macro="" textlink="">
      <xdr:nvSpPr>
        <xdr:cNvPr id="624" name="フローチャート: 判断 623"/>
        <xdr:cNvSpPr/>
      </xdr:nvSpPr>
      <xdr:spPr>
        <a:xfrm>
          <a:off x="21272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25" name="フローチャート: 判断 624"/>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43906</xdr:rowOff>
    </xdr:from>
    <xdr:to>
      <xdr:col>102</xdr:col>
      <xdr:colOff>165100</xdr:colOff>
      <xdr:row>62</xdr:row>
      <xdr:rowOff>145506</xdr:rowOff>
    </xdr:to>
    <xdr:sp macro="" textlink="">
      <xdr:nvSpPr>
        <xdr:cNvPr id="626" name="フローチャート: 判断 625"/>
        <xdr:cNvSpPr/>
      </xdr:nvSpPr>
      <xdr:spPr>
        <a:xfrm>
          <a:off x="19494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27" name="フローチャート: 判断 626"/>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8" name="テキスト ボックス 6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633" name="楕円 632"/>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34" name="楕円 633"/>
        <xdr:cNvSpPr/>
      </xdr:nvSpPr>
      <xdr:spPr>
        <a:xfrm>
          <a:off x="2038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111034</xdr:rowOff>
    </xdr:from>
    <xdr:to>
      <xdr:col>111</xdr:col>
      <xdr:colOff>177800</xdr:colOff>
      <xdr:row>62</xdr:row>
      <xdr:rowOff>117566</xdr:rowOff>
    </xdr:to>
    <xdr:cxnSp macro="">
      <xdr:nvCxnSpPr>
        <xdr:cNvPr id="635" name="直線コネクタ 634"/>
        <xdr:cNvCxnSpPr/>
      </xdr:nvCxnSpPr>
      <xdr:spPr>
        <a:xfrm flipV="1">
          <a:off x="20434300" y="1074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136978</xdr:rowOff>
    </xdr:from>
    <xdr:to>
      <xdr:col>102</xdr:col>
      <xdr:colOff>165100</xdr:colOff>
      <xdr:row>56</xdr:row>
      <xdr:rowOff>67128</xdr:rowOff>
    </xdr:to>
    <xdr:sp macro="" textlink="">
      <xdr:nvSpPr>
        <xdr:cNvPr id="636" name="楕円 635"/>
        <xdr:cNvSpPr/>
      </xdr:nvSpPr>
      <xdr:spPr>
        <a:xfrm>
          <a:off x="19494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16328</xdr:rowOff>
    </xdr:from>
    <xdr:to>
      <xdr:col>107</xdr:col>
      <xdr:colOff>50800</xdr:colOff>
      <xdr:row>62</xdr:row>
      <xdr:rowOff>117566</xdr:rowOff>
    </xdr:to>
    <xdr:cxnSp macro="">
      <xdr:nvCxnSpPr>
        <xdr:cNvPr id="637" name="直線コネクタ 636"/>
        <xdr:cNvCxnSpPr/>
      </xdr:nvCxnSpPr>
      <xdr:spPr>
        <a:xfrm>
          <a:off x="19545300" y="9617528"/>
          <a:ext cx="889000" cy="11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3646</xdr:rowOff>
    </xdr:from>
    <xdr:ext cx="469744" cy="259045"/>
    <xdr:sp macro="" textlink="">
      <xdr:nvSpPr>
        <xdr:cNvPr id="638" name="n_1aveValue【保健センター・保健所】&#10;一人当たり面積"/>
        <xdr:cNvSpPr txBox="1"/>
      </xdr:nvSpPr>
      <xdr:spPr>
        <a:xfrm>
          <a:off x="210757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39"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136633</xdr:rowOff>
    </xdr:from>
    <xdr:ext cx="469744" cy="259045"/>
    <xdr:sp macro="" textlink="">
      <xdr:nvSpPr>
        <xdr:cNvPr id="640" name="n_3aveValue【保健センター・保健所】&#10;一人当たり面積"/>
        <xdr:cNvSpPr txBox="1"/>
      </xdr:nvSpPr>
      <xdr:spPr>
        <a:xfrm>
          <a:off x="19310427"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41"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152961</xdr:rowOff>
    </xdr:from>
    <xdr:ext cx="469744" cy="259045"/>
    <xdr:sp macro="" textlink="">
      <xdr:nvSpPr>
        <xdr:cNvPr id="642" name="n_1mainValue【保健センター・保健所】&#10;一人当たり面積"/>
        <xdr:cNvSpPr txBox="1"/>
      </xdr:nvSpPr>
      <xdr:spPr>
        <a:xfrm>
          <a:off x="21075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643" name="n_2mainValue【保健センター・保健所】&#10;一人当たり面積"/>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83655</xdr:rowOff>
    </xdr:from>
    <xdr:ext cx="469744" cy="259045"/>
    <xdr:sp macro="" textlink="">
      <xdr:nvSpPr>
        <xdr:cNvPr id="644" name="n_3mainValue【保健センター・保健所】&#10;一人当たり面積"/>
        <xdr:cNvSpPr txBox="1"/>
      </xdr:nvSpPr>
      <xdr:spPr>
        <a:xfrm>
          <a:off x="193104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3" name="テキスト ボックス 6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4" name="直線コネクタ 6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5" name="テキスト ボックス 65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6" name="直線コネクタ 6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7" name="テキスト ボックス 65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8" name="直線コネクタ 6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9" name="テキスト ボックス 6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0" name="直線コネクタ 6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1" name="テキスト ボックス 6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2" name="直線コネクタ 6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3" name="テキスト ボックス 6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4" name="直線コネクタ 6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5" name="テキスト ボックス 66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6" name="直線コネクタ 6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7" name="テキスト ボックス 66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669" name="直線コネクタ 668"/>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670" name="【消防施設】&#10;有形固定資産減価償却率最小値テキスト"/>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671" name="直線コネクタ 670"/>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672" name="【消防施設】&#10;有形固定資産減価償却率最大値テキスト"/>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673" name="直線コネクタ 672"/>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74" name="【消防施設】&#10;有形固定資産減価償却率平均値テキスト"/>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75" name="フローチャート: 判断 674"/>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76" name="フローチャート: 判断 675"/>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77" name="フローチャート: 判断 67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78" name="フローチャート: 判断 677"/>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679" name="フローチャート: 判断 678"/>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0" name="テキスト ボックス 6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1" name="テキスト ボックス 6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2" name="テキスト ボックス 6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3" name="テキスト ボックス 6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4" name="テキスト ボックス 6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114936</xdr:rowOff>
    </xdr:from>
    <xdr:to>
      <xdr:col>81</xdr:col>
      <xdr:colOff>101600</xdr:colOff>
      <xdr:row>81</xdr:row>
      <xdr:rowOff>45086</xdr:rowOff>
    </xdr:to>
    <xdr:sp macro="" textlink="">
      <xdr:nvSpPr>
        <xdr:cNvPr id="685" name="楕円 684"/>
        <xdr:cNvSpPr/>
      </xdr:nvSpPr>
      <xdr:spPr>
        <a:xfrm>
          <a:off x="15430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124461</xdr:rowOff>
    </xdr:from>
    <xdr:to>
      <xdr:col>76</xdr:col>
      <xdr:colOff>165100</xdr:colOff>
      <xdr:row>80</xdr:row>
      <xdr:rowOff>54611</xdr:rowOff>
    </xdr:to>
    <xdr:sp macro="" textlink="">
      <xdr:nvSpPr>
        <xdr:cNvPr id="686" name="楕円 685"/>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165736</xdr:rowOff>
    </xdr:to>
    <xdr:cxnSp macro="">
      <xdr:nvCxnSpPr>
        <xdr:cNvPr id="687" name="直線コネクタ 686"/>
        <xdr:cNvCxnSpPr/>
      </xdr:nvCxnSpPr>
      <xdr:spPr>
        <a:xfrm>
          <a:off x="14592300" y="13719811"/>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688" name="楕円 687"/>
        <xdr:cNvSpPr/>
      </xdr:nvSpPr>
      <xdr:spPr>
        <a:xfrm>
          <a:off x="13652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80</xdr:row>
      <xdr:rowOff>3811</xdr:rowOff>
    </xdr:to>
    <xdr:cxnSp macro="">
      <xdr:nvCxnSpPr>
        <xdr:cNvPr id="689" name="直線コネクタ 688"/>
        <xdr:cNvCxnSpPr/>
      </xdr:nvCxnSpPr>
      <xdr:spPr>
        <a:xfrm>
          <a:off x="13703300" y="13432155"/>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90"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91"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92" name="n_3aveValue【消防施設】&#10;有形固定資産減価償却率"/>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693"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61613</xdr:rowOff>
    </xdr:from>
    <xdr:ext cx="405111" cy="259045"/>
    <xdr:sp macro="" textlink="">
      <xdr:nvSpPr>
        <xdr:cNvPr id="694" name="n_1mainValue【消防施設】&#10;有形固定資産減価償却率"/>
        <xdr:cNvSpPr txBox="1"/>
      </xdr:nvSpPr>
      <xdr:spPr>
        <a:xfrm>
          <a:off x="15266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695"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696" name="n_3mainValue【消防施設】&#10;有形固定資産減価償却率"/>
        <xdr:cNvSpPr txBox="1"/>
      </xdr:nvSpPr>
      <xdr:spPr>
        <a:xfrm>
          <a:off x="13500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7" name="正方形/長方形 6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8" name="正方形/長方形 6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9" name="正方形/長方形 6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0" name="正方形/長方形 6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1" name="正方形/長方形 7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2" name="正方形/長方形 7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3" name="正方形/長方形 7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4" name="正方形/長方形 7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5" name="テキスト ボックス 7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6" name="直線コネクタ 7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7" name="直線コネクタ 70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8" name="テキスト ボックス 70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9" name="直線コネクタ 70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0" name="テキスト ボックス 70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1" name="直線コネクタ 71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2" name="テキスト ボックス 71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3" name="直線コネクタ 71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4" name="テキスト ボックス 71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5" name="直線コネクタ 7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6" name="テキスト ボックス 7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718" name="直線コネクタ 717"/>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719"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720" name="直線コネクタ 719"/>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721" name="【消防施設】&#10;一人当たり面積最大値テキスト"/>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722" name="直線コネクタ 721"/>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723" name="【消防施設】&#10;一人当たり面積平均値テキスト"/>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724" name="フローチャート: 判断 723"/>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25" name="フローチャート: 判断 724"/>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26" name="フローチャート: 判断 725"/>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27" name="フローチャート: 判断 726"/>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28" name="フローチャート: 判断 727"/>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734" name="楕円 733"/>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42163</xdr:rowOff>
    </xdr:from>
    <xdr:to>
      <xdr:col>107</xdr:col>
      <xdr:colOff>101600</xdr:colOff>
      <xdr:row>85</xdr:row>
      <xdr:rowOff>143763</xdr:rowOff>
    </xdr:to>
    <xdr:sp macro="" textlink="">
      <xdr:nvSpPr>
        <xdr:cNvPr id="735" name="楕円 734"/>
        <xdr:cNvSpPr/>
      </xdr:nvSpPr>
      <xdr:spPr>
        <a:xfrm>
          <a:off x="20383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92963</xdr:rowOff>
    </xdr:to>
    <xdr:cxnSp macro="">
      <xdr:nvCxnSpPr>
        <xdr:cNvPr id="736" name="直線コネクタ 735"/>
        <xdr:cNvCxnSpPr/>
      </xdr:nvCxnSpPr>
      <xdr:spPr>
        <a:xfrm flipV="1">
          <a:off x="20434300" y="1466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37" name="楕円 736"/>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85</xdr:row>
      <xdr:rowOff>92963</xdr:rowOff>
    </xdr:to>
    <xdr:cxnSp macro="">
      <xdr:nvCxnSpPr>
        <xdr:cNvPr id="738" name="直線コネクタ 737"/>
        <xdr:cNvCxnSpPr/>
      </xdr:nvCxnSpPr>
      <xdr:spPr>
        <a:xfrm>
          <a:off x="19545300" y="14417039"/>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9"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40"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41" name="n_3aveValue【消防施設】&#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742" name="n_4aveValue【消防施設】&#10;一人当たり面積"/>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743" name="n_1mainValue【消防施設】&#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134890</xdr:rowOff>
    </xdr:from>
    <xdr:ext cx="469744" cy="259045"/>
    <xdr:sp macro="" textlink="">
      <xdr:nvSpPr>
        <xdr:cNvPr id="744" name="n_2mainValue【消防施設】&#10;一人当たり面積"/>
        <xdr:cNvSpPr txBox="1"/>
      </xdr:nvSpPr>
      <xdr:spPr>
        <a:xfrm>
          <a:off x="20199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45" name="n_3mainValue【消防施設】&#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7" name="直線コネクタ 7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8" name="テキスト ボックス 75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9" name="直線コネクタ 7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0" name="テキスト ボックス 7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1" name="直線コネクタ 7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2" name="テキスト ボックス 7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3" name="直線コネクタ 7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4" name="テキスト ボックス 7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5" name="直線コネクタ 7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6" name="テキスト ボックス 76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9" name="直線コネクタ 768"/>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70"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71" name="直線コネクタ 770"/>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72"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3" name="直線コネクタ 77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774" name="【庁舎】&#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775" name="フローチャート: 判断 774"/>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776" name="フローチャート: 判断 775"/>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77" name="フローチャート: 判断 776"/>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778" name="フローチャート: 判断 777"/>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9" name="フローチャート: 判断 778"/>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785" name="楕円 784"/>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114300</xdr:rowOff>
    </xdr:from>
    <xdr:to>
      <xdr:col>76</xdr:col>
      <xdr:colOff>165100</xdr:colOff>
      <xdr:row>106</xdr:row>
      <xdr:rowOff>44450</xdr:rowOff>
    </xdr:to>
    <xdr:sp macro="" textlink="">
      <xdr:nvSpPr>
        <xdr:cNvPr id="786" name="楕円 785"/>
        <xdr:cNvSpPr/>
      </xdr:nvSpPr>
      <xdr:spPr>
        <a:xfrm>
          <a:off x="14541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105</xdr:row>
      <xdr:rowOff>165100</xdr:rowOff>
    </xdr:to>
    <xdr:cxnSp macro="">
      <xdr:nvCxnSpPr>
        <xdr:cNvPr id="787" name="直線コネクタ 786"/>
        <xdr:cNvCxnSpPr/>
      </xdr:nvCxnSpPr>
      <xdr:spPr>
        <a:xfrm flipV="1">
          <a:off x="14592300" y="17838420"/>
          <a:ext cx="889000" cy="3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157480</xdr:rowOff>
    </xdr:from>
    <xdr:to>
      <xdr:col>72</xdr:col>
      <xdr:colOff>38100</xdr:colOff>
      <xdr:row>105</xdr:row>
      <xdr:rowOff>87630</xdr:rowOff>
    </xdr:to>
    <xdr:sp macro="" textlink="">
      <xdr:nvSpPr>
        <xdr:cNvPr id="788" name="楕円 787"/>
        <xdr:cNvSpPr/>
      </xdr:nvSpPr>
      <xdr:spPr>
        <a:xfrm>
          <a:off x="13652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36830</xdr:rowOff>
    </xdr:from>
    <xdr:to>
      <xdr:col>76</xdr:col>
      <xdr:colOff>114300</xdr:colOff>
      <xdr:row>105</xdr:row>
      <xdr:rowOff>165100</xdr:rowOff>
    </xdr:to>
    <xdr:cxnSp macro="">
      <xdr:nvCxnSpPr>
        <xdr:cNvPr id="789" name="直線コネクタ 788"/>
        <xdr:cNvCxnSpPr/>
      </xdr:nvCxnSpPr>
      <xdr:spPr>
        <a:xfrm>
          <a:off x="13703300" y="18039080"/>
          <a:ext cx="889000" cy="1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110507</xdr:rowOff>
    </xdr:from>
    <xdr:ext cx="405111" cy="259045"/>
    <xdr:sp macro="" textlink="">
      <xdr:nvSpPr>
        <xdr:cNvPr id="790" name="n_1aveValue【庁舎】&#10;有形固定資産減価償却率"/>
        <xdr:cNvSpPr txBox="1"/>
      </xdr:nvSpPr>
      <xdr:spPr>
        <a:xfrm>
          <a:off x="15266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791" name="n_2aveValue【庁舎】&#10;有形固定資産減価償却率"/>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92" name="n_3aveValue【庁舎】&#10;有形固定資産減価償却率"/>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93" name="n_4aveValue【庁舎】&#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794" name="n_1main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35577</xdr:rowOff>
    </xdr:from>
    <xdr:ext cx="405111" cy="259045"/>
    <xdr:sp macro="" textlink="">
      <xdr:nvSpPr>
        <xdr:cNvPr id="795" name="n_2mainValue【庁舎】&#10;有形固定資産減価償却率"/>
        <xdr:cNvSpPr txBox="1"/>
      </xdr:nvSpPr>
      <xdr:spPr>
        <a:xfrm>
          <a:off x="143897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78757</xdr:rowOff>
    </xdr:from>
    <xdr:ext cx="405111" cy="259045"/>
    <xdr:sp macro="" textlink="">
      <xdr:nvSpPr>
        <xdr:cNvPr id="796" name="n_3mainValue【庁舎】&#10;有形固定資産減価償却率"/>
        <xdr:cNvSpPr txBox="1"/>
      </xdr:nvSpPr>
      <xdr:spPr>
        <a:xfrm>
          <a:off x="13500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94487</xdr:rowOff>
    </xdr:from>
    <xdr:to>
      <xdr:col>116</xdr:col>
      <xdr:colOff>62864</xdr:colOff>
      <xdr:row>108</xdr:row>
      <xdr:rowOff>74676</xdr:rowOff>
    </xdr:to>
    <xdr:cxnSp macro="">
      <xdr:nvCxnSpPr>
        <xdr:cNvPr id="820" name="直線コネクタ 819"/>
        <xdr:cNvCxnSpPr/>
      </xdr:nvCxnSpPr>
      <xdr:spPr>
        <a:xfrm flipV="1">
          <a:off x="22160864" y="17753837"/>
          <a:ext cx="0" cy="83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78503</xdr:rowOff>
    </xdr:from>
    <xdr:ext cx="469744" cy="259045"/>
    <xdr:sp macro="" textlink="">
      <xdr:nvSpPr>
        <xdr:cNvPr id="821" name="【庁舎】&#10;一人当たり面積最小値テキスト"/>
        <xdr:cNvSpPr txBox="1"/>
      </xdr:nvSpPr>
      <xdr:spPr>
        <a:xfrm>
          <a:off x="22199600"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74676</xdr:rowOff>
    </xdr:from>
    <xdr:to>
      <xdr:col>116</xdr:col>
      <xdr:colOff>152400</xdr:colOff>
      <xdr:row>108</xdr:row>
      <xdr:rowOff>74676</xdr:rowOff>
    </xdr:to>
    <xdr:cxnSp macro="">
      <xdr:nvCxnSpPr>
        <xdr:cNvPr id="822" name="直線コネクタ 821"/>
        <xdr:cNvCxnSpPr/>
      </xdr:nvCxnSpPr>
      <xdr:spPr>
        <a:xfrm>
          <a:off x="22072600" y="1859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41164</xdr:rowOff>
    </xdr:from>
    <xdr:ext cx="469744" cy="259045"/>
    <xdr:sp macro="" textlink="">
      <xdr:nvSpPr>
        <xdr:cNvPr id="823" name="【庁舎】&#10;一人当たり面積最大値テキスト"/>
        <xdr:cNvSpPr txBox="1"/>
      </xdr:nvSpPr>
      <xdr:spPr>
        <a:xfrm>
          <a:off x="22199600" y="1752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94487</xdr:rowOff>
    </xdr:from>
    <xdr:to>
      <xdr:col>116</xdr:col>
      <xdr:colOff>152400</xdr:colOff>
      <xdr:row>103</xdr:row>
      <xdr:rowOff>94487</xdr:rowOff>
    </xdr:to>
    <xdr:cxnSp macro="">
      <xdr:nvCxnSpPr>
        <xdr:cNvPr id="824" name="直線コネクタ 823"/>
        <xdr:cNvCxnSpPr/>
      </xdr:nvCxnSpPr>
      <xdr:spPr>
        <a:xfrm>
          <a:off x="22072600" y="1775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120414</xdr:rowOff>
    </xdr:from>
    <xdr:ext cx="469744" cy="259045"/>
    <xdr:sp macro="" textlink="">
      <xdr:nvSpPr>
        <xdr:cNvPr id="825" name="【庁舎】&#10;一人当たり面積平均値テキスト"/>
        <xdr:cNvSpPr txBox="1"/>
      </xdr:nvSpPr>
      <xdr:spPr>
        <a:xfrm>
          <a:off x="22199600" y="18294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826" name="フローチャート: 判断 825"/>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138176</xdr:rowOff>
    </xdr:from>
    <xdr:to>
      <xdr:col>112</xdr:col>
      <xdr:colOff>38100</xdr:colOff>
      <xdr:row>107</xdr:row>
      <xdr:rowOff>68326</xdr:rowOff>
    </xdr:to>
    <xdr:sp macro="" textlink="">
      <xdr:nvSpPr>
        <xdr:cNvPr id="827" name="フローチャート: 判断 826"/>
        <xdr:cNvSpPr/>
      </xdr:nvSpPr>
      <xdr:spPr>
        <a:xfrm>
          <a:off x="21272500" y="1831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159513</xdr:rowOff>
    </xdr:from>
    <xdr:to>
      <xdr:col>107</xdr:col>
      <xdr:colOff>101600</xdr:colOff>
      <xdr:row>107</xdr:row>
      <xdr:rowOff>89663</xdr:rowOff>
    </xdr:to>
    <xdr:sp macro="" textlink="">
      <xdr:nvSpPr>
        <xdr:cNvPr id="828" name="フローチャート: 判断 827"/>
        <xdr:cNvSpPr/>
      </xdr:nvSpPr>
      <xdr:spPr>
        <a:xfrm>
          <a:off x="20383500" y="1833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9" name="フローチャート: 判断 828"/>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7113</xdr:rowOff>
    </xdr:from>
    <xdr:to>
      <xdr:col>98</xdr:col>
      <xdr:colOff>38100</xdr:colOff>
      <xdr:row>107</xdr:row>
      <xdr:rowOff>108713</xdr:rowOff>
    </xdr:to>
    <xdr:sp macro="" textlink="">
      <xdr:nvSpPr>
        <xdr:cNvPr id="830" name="フローチャート: 判断 829"/>
        <xdr:cNvSpPr/>
      </xdr:nvSpPr>
      <xdr:spPr>
        <a:xfrm>
          <a:off x="18605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141224</xdr:rowOff>
    </xdr:from>
    <xdr:to>
      <xdr:col>112</xdr:col>
      <xdr:colOff>38100</xdr:colOff>
      <xdr:row>106</xdr:row>
      <xdr:rowOff>71374</xdr:rowOff>
    </xdr:to>
    <xdr:sp macro="" textlink="">
      <xdr:nvSpPr>
        <xdr:cNvPr id="836" name="楕円 835"/>
        <xdr:cNvSpPr/>
      </xdr:nvSpPr>
      <xdr:spPr>
        <a:xfrm>
          <a:off x="21272500" y="18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65787</xdr:rowOff>
    </xdr:from>
    <xdr:to>
      <xdr:col>107</xdr:col>
      <xdr:colOff>101600</xdr:colOff>
      <xdr:row>106</xdr:row>
      <xdr:rowOff>167387</xdr:rowOff>
    </xdr:to>
    <xdr:sp macro="" textlink="">
      <xdr:nvSpPr>
        <xdr:cNvPr id="837" name="楕円 836"/>
        <xdr:cNvSpPr/>
      </xdr:nvSpPr>
      <xdr:spPr>
        <a:xfrm>
          <a:off x="20383500" y="182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20574</xdr:rowOff>
    </xdr:from>
    <xdr:to>
      <xdr:col>111</xdr:col>
      <xdr:colOff>177800</xdr:colOff>
      <xdr:row>106</xdr:row>
      <xdr:rowOff>116587</xdr:rowOff>
    </xdr:to>
    <xdr:cxnSp macro="">
      <xdr:nvCxnSpPr>
        <xdr:cNvPr id="838" name="直線コネクタ 837"/>
        <xdr:cNvCxnSpPr/>
      </xdr:nvCxnSpPr>
      <xdr:spPr>
        <a:xfrm flipV="1">
          <a:off x="20434300" y="1819427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3302</xdr:rowOff>
    </xdr:from>
    <xdr:to>
      <xdr:col>102</xdr:col>
      <xdr:colOff>165100</xdr:colOff>
      <xdr:row>100</xdr:row>
      <xdr:rowOff>104902</xdr:rowOff>
    </xdr:to>
    <xdr:sp macro="" textlink="">
      <xdr:nvSpPr>
        <xdr:cNvPr id="839" name="楕円 838"/>
        <xdr:cNvSpPr/>
      </xdr:nvSpPr>
      <xdr:spPr>
        <a:xfrm>
          <a:off x="19494500" y="17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54102</xdr:rowOff>
    </xdr:from>
    <xdr:to>
      <xdr:col>107</xdr:col>
      <xdr:colOff>50800</xdr:colOff>
      <xdr:row>106</xdr:row>
      <xdr:rowOff>116587</xdr:rowOff>
    </xdr:to>
    <xdr:cxnSp macro="">
      <xdr:nvCxnSpPr>
        <xdr:cNvPr id="840" name="直線コネクタ 839"/>
        <xdr:cNvCxnSpPr/>
      </xdr:nvCxnSpPr>
      <xdr:spPr>
        <a:xfrm>
          <a:off x="19545300" y="17199102"/>
          <a:ext cx="889000" cy="10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59453</xdr:rowOff>
    </xdr:from>
    <xdr:ext cx="469744" cy="259045"/>
    <xdr:sp macro="" textlink="">
      <xdr:nvSpPr>
        <xdr:cNvPr id="841" name="n_1aveValue【庁舎】&#10;一人当たり面積"/>
        <xdr:cNvSpPr txBox="1"/>
      </xdr:nvSpPr>
      <xdr:spPr>
        <a:xfrm>
          <a:off x="21075727" y="184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80790</xdr:rowOff>
    </xdr:from>
    <xdr:ext cx="469744" cy="259045"/>
    <xdr:sp macro="" textlink="">
      <xdr:nvSpPr>
        <xdr:cNvPr id="842" name="n_2aveValue【庁舎】&#10;一人当たり面積"/>
        <xdr:cNvSpPr txBox="1"/>
      </xdr:nvSpPr>
      <xdr:spPr>
        <a:xfrm>
          <a:off x="20199427" y="1842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843" name="n_3aveValue【庁舎】&#10;一人当たり面積"/>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125240</xdr:rowOff>
    </xdr:from>
    <xdr:ext cx="469744" cy="259045"/>
    <xdr:sp macro="" textlink="">
      <xdr:nvSpPr>
        <xdr:cNvPr id="844" name="n_4aveValue【庁舎】&#10;一人当たり面積"/>
        <xdr:cNvSpPr txBox="1"/>
      </xdr:nvSpPr>
      <xdr:spPr>
        <a:xfrm>
          <a:off x="18421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87901</xdr:rowOff>
    </xdr:from>
    <xdr:ext cx="469744" cy="259045"/>
    <xdr:sp macro="" textlink="">
      <xdr:nvSpPr>
        <xdr:cNvPr id="845" name="n_1mainValue【庁舎】&#10;一人当たり面積"/>
        <xdr:cNvSpPr txBox="1"/>
      </xdr:nvSpPr>
      <xdr:spPr>
        <a:xfrm>
          <a:off x="21075727" y="179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12464</xdr:rowOff>
    </xdr:from>
    <xdr:ext cx="469744" cy="259045"/>
    <xdr:sp macro="" textlink="">
      <xdr:nvSpPr>
        <xdr:cNvPr id="846" name="n_2mainValue【庁舎】&#10;一人当たり面積"/>
        <xdr:cNvSpPr txBox="1"/>
      </xdr:nvSpPr>
      <xdr:spPr>
        <a:xfrm>
          <a:off x="20199427" y="180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121429</xdr:rowOff>
    </xdr:from>
    <xdr:ext cx="469744" cy="259045"/>
    <xdr:sp macro="" textlink="">
      <xdr:nvSpPr>
        <xdr:cNvPr id="847" name="n_3mainValue【庁舎】&#10;一人当たり面積"/>
        <xdr:cNvSpPr txBox="1"/>
      </xdr:nvSpPr>
      <xdr:spPr>
        <a:xfrm>
          <a:off x="19310427"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mn-lt"/>
              <a:ea typeface="+mn-ea"/>
              <a:cs typeface="+mn-cs"/>
            </a:rPr>
            <a:t>当町の有形固定資産減価償却率は、全体的に全国平均を下回る状況である。特に全国平均との乖離が大きい施設について分析すると、</a:t>
          </a:r>
          <a:r>
            <a:rPr kumimoji="1" lang="ja-JP" altLang="en-US" sz="1100">
              <a:solidFill>
                <a:sysClr val="windowText" lastClr="000000"/>
              </a:solidFill>
              <a:effectLst/>
              <a:latin typeface="+mn-lt"/>
              <a:ea typeface="+mn-ea"/>
              <a:cs typeface="+mn-cs"/>
            </a:rPr>
            <a:t>体育館・プールについては、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にかけ実施した</a:t>
          </a:r>
          <a:r>
            <a:rPr kumimoji="1" lang="ja-JP" altLang="ja-JP" sz="1100">
              <a:solidFill>
                <a:sysClr val="windowText" lastClr="000000"/>
              </a:solidFill>
              <a:effectLst/>
              <a:latin typeface="+mn-lt"/>
              <a:ea typeface="+mn-ea"/>
              <a:cs typeface="+mn-cs"/>
            </a:rPr>
            <a:t>中学校の耐震化整備に伴う、体育館施設の耐震化の実施が要因</a:t>
          </a:r>
          <a:r>
            <a:rPr kumimoji="1" lang="ja-JP" altLang="en-US" sz="1100">
              <a:solidFill>
                <a:sysClr val="windowText" lastClr="000000"/>
              </a:solidFill>
              <a:effectLst/>
              <a:latin typeface="+mn-lt"/>
              <a:ea typeface="+mn-ea"/>
              <a:cs typeface="+mn-cs"/>
            </a:rPr>
            <a:t>と考えられる。</a:t>
          </a:r>
          <a:r>
            <a:rPr kumimoji="1" lang="ja-JP" altLang="ja-JP" sz="1100">
              <a:solidFill>
                <a:sysClr val="windowText" lastClr="000000"/>
              </a:solidFill>
              <a:effectLst/>
              <a:latin typeface="+mn-lt"/>
              <a:ea typeface="+mn-ea"/>
              <a:cs typeface="+mn-cs"/>
            </a:rPr>
            <a:t>福祉施設については、建物として近年の新設や改修等は発生していないが、付帯設備として平成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年度に太陽光発電設備整備が要因</a:t>
          </a:r>
          <a:r>
            <a:rPr kumimoji="1" lang="ja-JP" altLang="en-US" sz="1100">
              <a:solidFill>
                <a:sysClr val="windowText" lastClr="000000"/>
              </a:solidFill>
              <a:effectLst/>
              <a:latin typeface="+mn-lt"/>
              <a:ea typeface="+mn-ea"/>
              <a:cs typeface="+mn-cs"/>
            </a:rPr>
            <a:t>である</a:t>
          </a:r>
          <a:r>
            <a:rPr kumimoji="1" lang="ja-JP" altLang="ja-JP" sz="1100">
              <a:solidFill>
                <a:sysClr val="windowText" lastClr="000000"/>
              </a:solidFill>
              <a:effectLst/>
              <a:latin typeface="+mn-lt"/>
              <a:ea typeface="+mn-ea"/>
              <a:cs typeface="+mn-cs"/>
            </a:rPr>
            <a:t>。消防施設については、当町には平成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年度において整備された消防署</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分署が</a:t>
          </a:r>
          <a:r>
            <a:rPr kumimoji="1" lang="ja-JP" altLang="en-US" sz="1100">
              <a:solidFill>
                <a:sysClr val="windowText" lastClr="000000"/>
              </a:solidFill>
              <a:effectLst/>
              <a:latin typeface="+mn-lt"/>
              <a:ea typeface="+mn-ea"/>
              <a:cs typeface="+mn-cs"/>
            </a:rPr>
            <a:t>自治体施設として存在していることもあり、</a:t>
          </a:r>
          <a:r>
            <a:rPr kumimoji="1" lang="ja-JP" altLang="ja-JP" sz="1100">
              <a:solidFill>
                <a:sysClr val="windowText" lastClr="000000"/>
              </a:solidFill>
              <a:effectLst/>
              <a:latin typeface="+mn-lt"/>
              <a:ea typeface="+mn-ea"/>
              <a:cs typeface="+mn-cs"/>
            </a:rPr>
            <a:t>全国平均を下回</a:t>
          </a:r>
          <a:r>
            <a:rPr kumimoji="1" lang="ja-JP" altLang="en-US" sz="1100">
              <a:solidFill>
                <a:sysClr val="windowText" lastClr="000000"/>
              </a:solidFill>
              <a:effectLst/>
              <a:latin typeface="+mn-lt"/>
              <a:ea typeface="+mn-ea"/>
              <a:cs typeface="+mn-cs"/>
            </a:rPr>
            <a:t>ってい</a:t>
          </a:r>
          <a:r>
            <a:rPr kumimoji="1" lang="ja-JP" altLang="ja-JP" sz="1100">
              <a:solidFill>
                <a:sysClr val="windowText" lastClr="000000"/>
              </a:solidFill>
              <a:effectLst/>
              <a:latin typeface="+mn-lt"/>
              <a:ea typeface="+mn-ea"/>
              <a:cs typeface="+mn-cs"/>
            </a:rPr>
            <a:t>る。これに対し保健センター・保健所</a:t>
          </a:r>
          <a:r>
            <a:rPr kumimoji="1" lang="ja-JP" altLang="en-US" sz="1100">
              <a:solidFill>
                <a:sysClr val="windowText" lastClr="000000"/>
              </a:solidFill>
              <a:effectLst/>
              <a:latin typeface="+mn-lt"/>
              <a:ea typeface="+mn-ea"/>
              <a:cs typeface="+mn-cs"/>
            </a:rPr>
            <a:t>は建設後長い年数がたっており減価償却類型額が増えていることから全国平均を上回っている。</a:t>
          </a:r>
          <a:r>
            <a:rPr kumimoji="1" lang="ja-JP" altLang="ja-JP" sz="1100">
              <a:solidFill>
                <a:sysClr val="windowText" lastClr="000000"/>
              </a:solidFill>
              <a:effectLst/>
              <a:latin typeface="+mn-lt"/>
              <a:ea typeface="+mn-ea"/>
              <a:cs typeface="+mn-cs"/>
            </a:rPr>
            <a:t>庁舎施設については全国平均</a:t>
          </a:r>
          <a:r>
            <a:rPr kumimoji="1" lang="ja-JP" altLang="en-US" sz="1100">
              <a:solidFill>
                <a:sysClr val="windowText" lastClr="000000"/>
              </a:solidFill>
              <a:effectLst/>
              <a:latin typeface="+mn-lt"/>
              <a:ea typeface="+mn-ea"/>
              <a:cs typeface="+mn-cs"/>
            </a:rPr>
            <a:t>と同水準であるが、</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年度に支所施設の建替え改修工事が完了</a:t>
          </a:r>
          <a:r>
            <a:rPr kumimoji="1" lang="ja-JP" altLang="en-US" sz="1100">
              <a:solidFill>
                <a:sysClr val="windowText" lastClr="000000"/>
              </a:solidFill>
              <a:effectLst/>
              <a:latin typeface="+mn-lt"/>
              <a:ea typeface="+mn-ea"/>
              <a:cs typeface="+mn-cs"/>
            </a:rPr>
            <a:t>したことから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現状よりも</a:t>
          </a:r>
          <a:r>
            <a:rPr kumimoji="1" lang="ja-JP" altLang="en-US" sz="1100">
              <a:solidFill>
                <a:sysClr val="windowText" lastClr="000000"/>
              </a:solidFill>
              <a:effectLst/>
              <a:latin typeface="+mn-lt"/>
              <a:ea typeface="+mn-ea"/>
              <a:cs typeface="+mn-cs"/>
            </a:rPr>
            <a:t>償却率が低くなる</a:t>
          </a:r>
          <a:r>
            <a:rPr kumimoji="1" lang="ja-JP" altLang="ja-JP" sz="1100">
              <a:solidFill>
                <a:sysClr val="windowText" lastClr="000000"/>
              </a:solidFill>
              <a:effectLst/>
              <a:latin typeface="+mn-lt"/>
              <a:ea typeface="+mn-ea"/>
              <a:cs typeface="+mn-cs"/>
            </a:rPr>
            <a:t>見込み</a:t>
          </a:r>
          <a:r>
            <a:rPr kumimoji="1" lang="ja-JP" altLang="en-US"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一人当たり面積については、当町が</a:t>
          </a:r>
          <a:r>
            <a:rPr kumimoji="1" lang="ja-JP" altLang="en-US" sz="1100">
              <a:solidFill>
                <a:sysClr val="windowText" lastClr="000000"/>
              </a:solidFill>
              <a:effectLst/>
              <a:latin typeface="+mn-lt"/>
              <a:ea typeface="+mn-ea"/>
              <a:cs typeface="+mn-cs"/>
            </a:rPr>
            <a:t>過疎</a:t>
          </a:r>
          <a:r>
            <a:rPr kumimoji="1" lang="ja-JP" altLang="ja-JP" sz="1100">
              <a:solidFill>
                <a:sysClr val="windowText" lastClr="000000"/>
              </a:solidFill>
              <a:effectLst/>
              <a:latin typeface="+mn-lt"/>
              <a:ea typeface="+mn-ea"/>
              <a:cs typeface="+mn-cs"/>
            </a:rPr>
            <a:t>地域であり人口が減少傾向にあることから、全体的に全国平均を上回る状況となっている。図書館については、平成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年度に今庄住民センターを建設し図書館を併設したこと</a:t>
          </a:r>
          <a:r>
            <a:rPr kumimoji="1" lang="ja-JP" altLang="en-US" sz="1100">
              <a:solidFill>
                <a:sysClr val="windowText" lastClr="000000"/>
              </a:solidFill>
              <a:effectLst/>
              <a:latin typeface="+mn-lt"/>
              <a:ea typeface="+mn-ea"/>
              <a:cs typeface="+mn-cs"/>
            </a:rPr>
            <a:t>で数値が大きくなっている</a:t>
          </a:r>
          <a:r>
            <a:rPr kumimoji="1" lang="ja-JP" altLang="ja-JP" sz="1100">
              <a:solidFill>
                <a:sysClr val="windowText" lastClr="000000"/>
              </a:solidFill>
              <a:effectLst/>
              <a:latin typeface="+mn-lt"/>
              <a:ea typeface="+mn-ea"/>
              <a:cs typeface="+mn-cs"/>
            </a:rPr>
            <a:t>。当町では平成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月に「南越前町公共施設等総合管理計画」を策定し、施設の統廃合等についても積極的な検証を行っているが、</a:t>
          </a:r>
          <a:r>
            <a:rPr kumimoji="1" lang="ja-JP" altLang="en-US" sz="1100">
              <a:solidFill>
                <a:sysClr val="windowText" lastClr="000000"/>
              </a:solidFill>
              <a:effectLst/>
              <a:latin typeface="+mn-lt"/>
              <a:ea typeface="+mn-ea"/>
              <a:cs typeface="+mn-cs"/>
            </a:rPr>
            <a:t>町の面積が大きく集落が点在していることから住民の利便性を考えていく必要がある。また、</a:t>
          </a:r>
          <a:r>
            <a:rPr kumimoji="1" lang="ja-JP" altLang="ja-JP" sz="1100">
              <a:solidFill>
                <a:sysClr val="windowText" lastClr="000000"/>
              </a:solidFill>
              <a:effectLst/>
              <a:latin typeface="+mn-lt"/>
              <a:ea typeface="+mn-ea"/>
              <a:cs typeface="+mn-cs"/>
            </a:rPr>
            <a:t>体育館施設や保健センター</a:t>
          </a:r>
          <a:r>
            <a:rPr kumimoji="1" lang="ja-JP" altLang="en-US" sz="1100">
              <a:solidFill>
                <a:sysClr val="windowText" lastClr="000000"/>
              </a:solidFill>
              <a:effectLst/>
              <a:latin typeface="+mn-lt"/>
              <a:ea typeface="+mn-ea"/>
              <a:cs typeface="+mn-cs"/>
            </a:rPr>
            <a:t>などの</a:t>
          </a:r>
          <a:r>
            <a:rPr kumimoji="1" lang="ja-JP" altLang="ja-JP" sz="1100">
              <a:solidFill>
                <a:sysClr val="windowText" lastClr="000000"/>
              </a:solidFill>
              <a:effectLst/>
              <a:latin typeface="+mn-lt"/>
              <a:ea typeface="+mn-ea"/>
              <a:cs typeface="+mn-cs"/>
            </a:rPr>
            <a:t>福祉施設、市民会館施設は避難所や一時集合場所としての機能を有するなど地域コミュニティの中核的な施設となるため、</a:t>
          </a:r>
          <a:r>
            <a:rPr kumimoji="1" lang="ja-JP" altLang="en-US" sz="1100">
              <a:solidFill>
                <a:sysClr val="windowText" lastClr="000000"/>
              </a:solidFill>
              <a:effectLst/>
              <a:latin typeface="+mn-lt"/>
              <a:ea typeface="+mn-ea"/>
              <a:cs typeface="+mn-cs"/>
            </a:rPr>
            <a:t>現実的な状況から慎重かつ冷静な判断が</a:t>
          </a:r>
          <a:r>
            <a:rPr kumimoji="1" lang="ja-JP" altLang="ja-JP" sz="1100">
              <a:solidFill>
                <a:sysClr val="windowText" lastClr="000000"/>
              </a:solidFill>
              <a:effectLst/>
              <a:latin typeface="+mn-lt"/>
              <a:ea typeface="+mn-ea"/>
              <a:cs typeface="+mn-cs"/>
            </a:rPr>
            <a:t>必要となる。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み、超高齢社会（令和２年４月１日現在高齢化率：３６．１％）を迎えている当町は、基幹産業である農林水産業はもとより、商工、観光業も後継者不足に直面している。税収は伸び悩み、財政基盤は弱く、財政力指数は平成１７年の町村合併以降０．３程度を推移しており、類似団体を下回っている。</a:t>
          </a:r>
        </a:p>
        <a:p>
          <a:r>
            <a:rPr kumimoji="1" lang="ja-JP" altLang="en-US" sz="1300">
              <a:latin typeface="ＭＳ Ｐゴシック" panose="020B0600070205080204" pitchFamily="50" charset="-128"/>
              <a:ea typeface="ＭＳ Ｐゴシック" panose="020B0600070205080204" pitchFamily="50" charset="-128"/>
            </a:rPr>
            <a:t>　商工観光の振興政策や産業の活性化、また定住対策に力を入れており、今後も働きがいのあるまちづくりを進めることで自主財源を確保し財政力を上げていく。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8" name="直線コネクタ 67"/>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1" name="直線コネクタ 70"/>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12277</xdr:rowOff>
    </xdr:from>
    <xdr:to>
      <xdr:col>15</xdr:col>
      <xdr:colOff>82550</xdr:colOff>
      <xdr:row>44</xdr:row>
      <xdr:rowOff>20320</xdr:rowOff>
    </xdr:to>
    <xdr:cxnSp macro="">
      <xdr:nvCxnSpPr>
        <xdr:cNvPr id="74" name="直線コネクタ 73"/>
        <xdr:cNvCxnSpPr/>
      </xdr:nvCxnSpPr>
      <xdr:spPr>
        <a:xfrm>
          <a:off x="2336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12277</xdr:rowOff>
    </xdr:to>
    <xdr:cxnSp macro="">
      <xdr:nvCxnSpPr>
        <xdr:cNvPr id="77" name="直線コネクタ 76"/>
        <xdr:cNvCxnSpPr/>
      </xdr:nvCxnSpPr>
      <xdr:spPr>
        <a:xfrm>
          <a:off x="1447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8"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90" name="テキスト ボックス 89"/>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132927</xdr:rowOff>
    </xdr:from>
    <xdr:to>
      <xdr:col>11</xdr:col>
      <xdr:colOff>82550</xdr:colOff>
      <xdr:row>44</xdr:row>
      <xdr:rowOff>63077</xdr:rowOff>
    </xdr:to>
    <xdr:sp macro="" textlink="">
      <xdr:nvSpPr>
        <xdr:cNvPr id="93" name="楕円 92"/>
        <xdr:cNvSpPr/>
      </xdr:nvSpPr>
      <xdr:spPr>
        <a:xfrm>
          <a:off x="2286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94" name="テキスト ボックス 93"/>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96" name="テキスト ボックス 95"/>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人件費削減や地方債年間発行額の上限を定めて起債発行額を抑制しているものの、依然として高い比率となっている。</a:t>
          </a:r>
        </a:p>
        <a:p>
          <a:r>
            <a:rPr kumimoji="1" lang="ja-JP" altLang="en-US" sz="1300">
              <a:latin typeface="ＭＳ Ｐゴシック" panose="020B0600070205080204" pitchFamily="50" charset="-128"/>
              <a:ea typeface="ＭＳ Ｐゴシック" panose="020B0600070205080204" pitchFamily="50" charset="-128"/>
            </a:rPr>
            <a:t>　合併特例期間終了後の普通交付税の段階的縮減に入っており、更なる歳出の適性化に努める。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49954</xdr:rowOff>
    </xdr:to>
    <xdr:cxnSp macro="">
      <xdr:nvCxnSpPr>
        <xdr:cNvPr id="131" name="直線コネクタ 130"/>
        <xdr:cNvCxnSpPr/>
      </xdr:nvCxnSpPr>
      <xdr:spPr>
        <a:xfrm flipV="1">
          <a:off x="4114800" y="107950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49954</xdr:rowOff>
    </xdr:to>
    <xdr:cxnSp macro="">
      <xdr:nvCxnSpPr>
        <xdr:cNvPr id="134" name="直線コネクタ 133"/>
        <xdr:cNvCxnSpPr/>
      </xdr:nvCxnSpPr>
      <xdr:spPr>
        <a:xfrm>
          <a:off x="3225800" y="107226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157056</xdr:rowOff>
    </xdr:to>
    <xdr:cxnSp macro="">
      <xdr:nvCxnSpPr>
        <xdr:cNvPr id="137" name="直線コネクタ 136"/>
        <xdr:cNvCxnSpPr/>
      </xdr:nvCxnSpPr>
      <xdr:spPr>
        <a:xfrm flipV="1">
          <a:off x="2336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41910</xdr:rowOff>
    </xdr:to>
    <xdr:cxnSp macro="">
      <xdr:nvCxnSpPr>
        <xdr:cNvPr id="140" name="直線コネクタ 139"/>
        <xdr:cNvCxnSpPr/>
      </xdr:nvCxnSpPr>
      <xdr:spPr>
        <a:xfrm flipV="1">
          <a:off x="1447800" y="107869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2" name="楕円 151"/>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53" name="テキスト ボックス 152"/>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4" name="楕円 153"/>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5" name="テキスト ボックス 154"/>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6" name="楕円 155"/>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7" name="テキスト ボックス 156"/>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人件費削減や事業の見直し、経常経費の抑制に努めているものの、依然として高い比率となっている。</a:t>
          </a:r>
        </a:p>
        <a:p>
          <a:r>
            <a:rPr kumimoji="1" lang="ja-JP" altLang="en-US" sz="1300">
              <a:latin typeface="ＭＳ Ｐゴシック" panose="020B0600070205080204" pitchFamily="50" charset="-128"/>
              <a:ea typeface="ＭＳ Ｐゴシック" panose="020B0600070205080204" pitchFamily="50" charset="-128"/>
            </a:rPr>
            <a:t>　事業の見直し等により、更なる歳出の適性化に努める。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158449</xdr:rowOff>
    </xdr:from>
    <xdr:to>
      <xdr:col>23</xdr:col>
      <xdr:colOff>133350</xdr:colOff>
      <xdr:row>83</xdr:row>
      <xdr:rowOff>162620</xdr:rowOff>
    </xdr:to>
    <xdr:cxnSp macro="">
      <xdr:nvCxnSpPr>
        <xdr:cNvPr id="194" name="直線コネクタ 193"/>
        <xdr:cNvCxnSpPr/>
      </xdr:nvCxnSpPr>
      <xdr:spPr>
        <a:xfrm>
          <a:off x="4114800" y="14388799"/>
          <a:ext cx="8382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59599</xdr:rowOff>
    </xdr:from>
    <xdr:ext cx="762000" cy="259045"/>
    <xdr:sp macro="" textlink="">
      <xdr:nvSpPr>
        <xdr:cNvPr id="195" name="人件費・物件費等の状況平均値テキスト"/>
        <xdr:cNvSpPr txBox="1"/>
      </xdr:nvSpPr>
      <xdr:spPr>
        <a:xfrm>
          <a:off x="5041900" y="139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158449</xdr:rowOff>
    </xdr:from>
    <xdr:to>
      <xdr:col>19</xdr:col>
      <xdr:colOff>133350</xdr:colOff>
      <xdr:row>84</xdr:row>
      <xdr:rowOff>43724</xdr:rowOff>
    </xdr:to>
    <xdr:cxnSp macro="">
      <xdr:nvCxnSpPr>
        <xdr:cNvPr id="197" name="直線コネクタ 196"/>
        <xdr:cNvCxnSpPr/>
      </xdr:nvCxnSpPr>
      <xdr:spPr>
        <a:xfrm flipV="1">
          <a:off x="3225800" y="14388799"/>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100950</xdr:rowOff>
    </xdr:from>
    <xdr:ext cx="736600" cy="259045"/>
    <xdr:sp macro="" textlink="">
      <xdr:nvSpPr>
        <xdr:cNvPr id="199" name="テキスト ボックス 198"/>
        <xdr:cNvSpPr txBox="1"/>
      </xdr:nvSpPr>
      <xdr:spPr>
        <a:xfrm>
          <a:off x="3733800" y="1381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125209</xdr:rowOff>
    </xdr:from>
    <xdr:to>
      <xdr:col>15</xdr:col>
      <xdr:colOff>82550</xdr:colOff>
      <xdr:row>84</xdr:row>
      <xdr:rowOff>43724</xdr:rowOff>
    </xdr:to>
    <xdr:cxnSp macro="">
      <xdr:nvCxnSpPr>
        <xdr:cNvPr id="200" name="直線コネクタ 199"/>
        <xdr:cNvCxnSpPr/>
      </xdr:nvCxnSpPr>
      <xdr:spPr>
        <a:xfrm>
          <a:off x="2336800" y="14355559"/>
          <a:ext cx="889000" cy="8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102072</xdr:rowOff>
    </xdr:from>
    <xdr:ext cx="762000" cy="259045"/>
    <xdr:sp macro="" textlink="">
      <xdr:nvSpPr>
        <xdr:cNvPr id="202" name="テキスト ボックス 201"/>
        <xdr:cNvSpPr txBox="1"/>
      </xdr:nvSpPr>
      <xdr:spPr>
        <a:xfrm>
          <a:off x="2844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125209</xdr:rowOff>
    </xdr:from>
    <xdr:to>
      <xdr:col>11</xdr:col>
      <xdr:colOff>31750</xdr:colOff>
      <xdr:row>83</xdr:row>
      <xdr:rowOff>146726</xdr:rowOff>
    </xdr:to>
    <xdr:cxnSp macro="">
      <xdr:nvCxnSpPr>
        <xdr:cNvPr id="203" name="直線コネクタ 202"/>
        <xdr:cNvCxnSpPr/>
      </xdr:nvCxnSpPr>
      <xdr:spPr>
        <a:xfrm flipV="1">
          <a:off x="1447800" y="14355559"/>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111820</xdr:rowOff>
    </xdr:from>
    <xdr:to>
      <xdr:col>23</xdr:col>
      <xdr:colOff>184150</xdr:colOff>
      <xdr:row>84</xdr:row>
      <xdr:rowOff>41970</xdr:rowOff>
    </xdr:to>
    <xdr:sp macro="" textlink="">
      <xdr:nvSpPr>
        <xdr:cNvPr id="213" name="楕円 212"/>
        <xdr:cNvSpPr/>
      </xdr:nvSpPr>
      <xdr:spPr>
        <a:xfrm>
          <a:off x="4902200" y="143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83897</xdr:rowOff>
    </xdr:from>
    <xdr:ext cx="762000" cy="259045"/>
    <xdr:sp macro="" textlink="">
      <xdr:nvSpPr>
        <xdr:cNvPr id="214" name="人件費・物件費等の状況該当値テキスト"/>
        <xdr:cNvSpPr txBox="1"/>
      </xdr:nvSpPr>
      <xdr:spPr>
        <a:xfrm>
          <a:off x="5041900" y="1431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107649</xdr:rowOff>
    </xdr:from>
    <xdr:to>
      <xdr:col>19</xdr:col>
      <xdr:colOff>184150</xdr:colOff>
      <xdr:row>84</xdr:row>
      <xdr:rowOff>37799</xdr:rowOff>
    </xdr:to>
    <xdr:sp macro="" textlink="">
      <xdr:nvSpPr>
        <xdr:cNvPr id="215" name="楕円 214"/>
        <xdr:cNvSpPr/>
      </xdr:nvSpPr>
      <xdr:spPr>
        <a:xfrm>
          <a:off x="4064000" y="143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22576</xdr:rowOff>
    </xdr:from>
    <xdr:ext cx="736600" cy="259045"/>
    <xdr:sp macro="" textlink="">
      <xdr:nvSpPr>
        <xdr:cNvPr id="216" name="テキスト ボックス 215"/>
        <xdr:cNvSpPr txBox="1"/>
      </xdr:nvSpPr>
      <xdr:spPr>
        <a:xfrm>
          <a:off x="3733800" y="1442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164374</xdr:rowOff>
    </xdr:from>
    <xdr:to>
      <xdr:col>15</xdr:col>
      <xdr:colOff>133350</xdr:colOff>
      <xdr:row>84</xdr:row>
      <xdr:rowOff>94524</xdr:rowOff>
    </xdr:to>
    <xdr:sp macro="" textlink="">
      <xdr:nvSpPr>
        <xdr:cNvPr id="217" name="楕円 216"/>
        <xdr:cNvSpPr/>
      </xdr:nvSpPr>
      <xdr:spPr>
        <a:xfrm>
          <a:off x="3175000" y="143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79301</xdr:rowOff>
    </xdr:from>
    <xdr:ext cx="762000" cy="259045"/>
    <xdr:sp macro="" textlink="">
      <xdr:nvSpPr>
        <xdr:cNvPr id="218" name="テキスト ボックス 217"/>
        <xdr:cNvSpPr txBox="1"/>
      </xdr:nvSpPr>
      <xdr:spPr>
        <a:xfrm>
          <a:off x="2844800" y="144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74409</xdr:rowOff>
    </xdr:from>
    <xdr:to>
      <xdr:col>11</xdr:col>
      <xdr:colOff>82550</xdr:colOff>
      <xdr:row>84</xdr:row>
      <xdr:rowOff>4559</xdr:rowOff>
    </xdr:to>
    <xdr:sp macro="" textlink="">
      <xdr:nvSpPr>
        <xdr:cNvPr id="219" name="楕円 218"/>
        <xdr:cNvSpPr/>
      </xdr:nvSpPr>
      <xdr:spPr>
        <a:xfrm>
          <a:off x="2286000" y="143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160786</xdr:rowOff>
    </xdr:from>
    <xdr:ext cx="762000" cy="259045"/>
    <xdr:sp macro="" textlink="">
      <xdr:nvSpPr>
        <xdr:cNvPr id="220" name="テキスト ボックス 219"/>
        <xdr:cNvSpPr txBox="1"/>
      </xdr:nvSpPr>
      <xdr:spPr>
        <a:xfrm>
          <a:off x="1955800" y="143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95926</xdr:rowOff>
    </xdr:from>
    <xdr:to>
      <xdr:col>7</xdr:col>
      <xdr:colOff>31750</xdr:colOff>
      <xdr:row>84</xdr:row>
      <xdr:rowOff>26076</xdr:rowOff>
    </xdr:to>
    <xdr:sp macro="" textlink="">
      <xdr:nvSpPr>
        <xdr:cNvPr id="221" name="楕円 220"/>
        <xdr:cNvSpPr/>
      </xdr:nvSpPr>
      <xdr:spPr>
        <a:xfrm>
          <a:off x="1397000" y="143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10853</xdr:rowOff>
    </xdr:from>
    <xdr:ext cx="762000" cy="259045"/>
    <xdr:sp macro="" textlink="">
      <xdr:nvSpPr>
        <xdr:cNvPr id="222" name="テキスト ボックス 221"/>
        <xdr:cNvSpPr txBox="1"/>
      </xdr:nvSpPr>
      <xdr:spPr>
        <a:xfrm>
          <a:off x="1066800" y="144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今後は、人事評価制度による勤務評定に基づいた昇給制度等により、更なる給与の適正化に努める。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167821</xdr:rowOff>
    </xdr:to>
    <xdr:cxnSp macro="">
      <xdr:nvCxnSpPr>
        <xdr:cNvPr id="258" name="直線コネクタ 257"/>
        <xdr:cNvCxnSpPr/>
      </xdr:nvCxnSpPr>
      <xdr:spPr>
        <a:xfrm>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42334</xdr:rowOff>
    </xdr:to>
    <xdr:cxnSp macro="">
      <xdr:nvCxnSpPr>
        <xdr:cNvPr id="261" name="直線コネクタ 260"/>
        <xdr:cNvCxnSpPr/>
      </xdr:nvCxnSpPr>
      <xdr:spPr>
        <a:xfrm flipV="1">
          <a:off x="15290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42334</xdr:rowOff>
    </xdr:to>
    <xdr:cxnSp macro="">
      <xdr:nvCxnSpPr>
        <xdr:cNvPr id="264" name="直線コネクタ 263"/>
        <xdr:cNvCxnSpPr/>
      </xdr:nvCxnSpPr>
      <xdr:spPr>
        <a:xfrm>
          <a:off x="14401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6" name="テキスト ボックス 265"/>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7862</xdr:rowOff>
    </xdr:to>
    <xdr:cxnSp macro="">
      <xdr:nvCxnSpPr>
        <xdr:cNvPr id="267" name="直線コネクタ 266"/>
        <xdr:cNvCxnSpPr/>
      </xdr:nvCxnSpPr>
      <xdr:spPr>
        <a:xfrm>
          <a:off x="13512800" y="1436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69" name="テキスト ボックス 268"/>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1" name="テキスト ボックス 270"/>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7" name="楕円 276"/>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8"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9" name="楕円 278"/>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0" name="テキスト ボックス 279"/>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3" name="楕円 282"/>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4" name="テキスト ボックス 283"/>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6" name="テキスト ボックス 285"/>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p>
        <a:p>
          <a:r>
            <a:rPr kumimoji="1" lang="ja-JP" altLang="en-US" sz="1300">
              <a:latin typeface="ＭＳ Ｐゴシック" panose="020B0600070205080204" pitchFamily="50" charset="-128"/>
              <a:ea typeface="ＭＳ Ｐゴシック" panose="020B0600070205080204" pitchFamily="50" charset="-128"/>
            </a:rPr>
            <a:t>　しかし、類似団体平均を約４ポイント上回っているため、定員適正化を図るとともに、民間委託や指定管理者制度の導入などによる更なる削減を進めている。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138557</xdr:rowOff>
    </xdr:from>
    <xdr:to>
      <xdr:col>81</xdr:col>
      <xdr:colOff>44450</xdr:colOff>
      <xdr:row>62</xdr:row>
      <xdr:rowOff>147405</xdr:rowOff>
    </xdr:to>
    <xdr:cxnSp macro="">
      <xdr:nvCxnSpPr>
        <xdr:cNvPr id="321" name="直線コネクタ 320"/>
        <xdr:cNvCxnSpPr/>
      </xdr:nvCxnSpPr>
      <xdr:spPr>
        <a:xfrm>
          <a:off x="16179800" y="10768457"/>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119016</xdr:rowOff>
    </xdr:from>
    <xdr:ext cx="762000" cy="259045"/>
    <xdr:sp macro="" textlink="">
      <xdr:nvSpPr>
        <xdr:cNvPr id="322" name="定員管理の状況平均値テキスト"/>
        <xdr:cNvSpPr txBox="1"/>
      </xdr:nvSpPr>
      <xdr:spPr>
        <a:xfrm>
          <a:off x="17106900" y="10234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138557</xdr:rowOff>
    </xdr:from>
    <xdr:to>
      <xdr:col>77</xdr:col>
      <xdr:colOff>44450</xdr:colOff>
      <xdr:row>63</xdr:row>
      <xdr:rowOff>8128</xdr:rowOff>
    </xdr:to>
    <xdr:cxnSp macro="">
      <xdr:nvCxnSpPr>
        <xdr:cNvPr id="324" name="直線コネクタ 323"/>
        <xdr:cNvCxnSpPr/>
      </xdr:nvCxnSpPr>
      <xdr:spPr>
        <a:xfrm flipV="1">
          <a:off x="15290800" y="1076845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26" name="テキスト ボックス 325"/>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6519</xdr:rowOff>
    </xdr:from>
    <xdr:to>
      <xdr:col>72</xdr:col>
      <xdr:colOff>203200</xdr:colOff>
      <xdr:row>63</xdr:row>
      <xdr:rowOff>8128</xdr:rowOff>
    </xdr:to>
    <xdr:cxnSp macro="">
      <xdr:nvCxnSpPr>
        <xdr:cNvPr id="327" name="直線コネクタ 326"/>
        <xdr:cNvCxnSpPr/>
      </xdr:nvCxnSpPr>
      <xdr:spPr>
        <a:xfrm>
          <a:off x="14401800" y="1080786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17077</xdr:rowOff>
    </xdr:from>
    <xdr:ext cx="762000" cy="259045"/>
    <xdr:sp macro="" textlink="">
      <xdr:nvSpPr>
        <xdr:cNvPr id="329" name="テキスト ボックス 328"/>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162687</xdr:rowOff>
    </xdr:from>
    <xdr:to>
      <xdr:col>68</xdr:col>
      <xdr:colOff>152400</xdr:colOff>
      <xdr:row>63</xdr:row>
      <xdr:rowOff>6519</xdr:rowOff>
    </xdr:to>
    <xdr:cxnSp macro="">
      <xdr:nvCxnSpPr>
        <xdr:cNvPr id="330" name="直線コネクタ 329"/>
        <xdr:cNvCxnSpPr/>
      </xdr:nvCxnSpPr>
      <xdr:spPr>
        <a:xfrm>
          <a:off x="13512800" y="1079258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10643</xdr:rowOff>
    </xdr:from>
    <xdr:ext cx="762000" cy="259045"/>
    <xdr:sp macro="" textlink="">
      <xdr:nvSpPr>
        <xdr:cNvPr id="332" name="テキスト ボックス 331"/>
        <xdr:cNvSpPr txBox="1"/>
      </xdr:nvSpPr>
      <xdr:spPr>
        <a:xfrm>
          <a:off x="14020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34" name="テキスト ボックス 333"/>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96605</xdr:rowOff>
    </xdr:from>
    <xdr:to>
      <xdr:col>81</xdr:col>
      <xdr:colOff>95250</xdr:colOff>
      <xdr:row>63</xdr:row>
      <xdr:rowOff>26755</xdr:rowOff>
    </xdr:to>
    <xdr:sp macro="" textlink="">
      <xdr:nvSpPr>
        <xdr:cNvPr id="340" name="楕円 339"/>
        <xdr:cNvSpPr/>
      </xdr:nvSpPr>
      <xdr:spPr>
        <a:xfrm>
          <a:off x="169672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68682</xdr:rowOff>
    </xdr:from>
    <xdr:ext cx="762000" cy="259045"/>
    <xdr:sp macro="" textlink="">
      <xdr:nvSpPr>
        <xdr:cNvPr id="341" name="定員管理の状況該当値テキスト"/>
        <xdr:cNvSpPr txBox="1"/>
      </xdr:nvSpPr>
      <xdr:spPr>
        <a:xfrm>
          <a:off x="17106900" y="1069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87757</xdr:rowOff>
    </xdr:from>
    <xdr:to>
      <xdr:col>77</xdr:col>
      <xdr:colOff>95250</xdr:colOff>
      <xdr:row>63</xdr:row>
      <xdr:rowOff>17907</xdr:rowOff>
    </xdr:to>
    <xdr:sp macro="" textlink="">
      <xdr:nvSpPr>
        <xdr:cNvPr id="342" name="楕円 341"/>
        <xdr:cNvSpPr/>
      </xdr:nvSpPr>
      <xdr:spPr>
        <a:xfrm>
          <a:off x="161290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2684</xdr:rowOff>
    </xdr:from>
    <xdr:ext cx="736600" cy="259045"/>
    <xdr:sp macro="" textlink="">
      <xdr:nvSpPr>
        <xdr:cNvPr id="343" name="テキスト ボックス 342"/>
        <xdr:cNvSpPr txBox="1"/>
      </xdr:nvSpPr>
      <xdr:spPr>
        <a:xfrm>
          <a:off x="15798800" y="1080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128778</xdr:rowOff>
    </xdr:from>
    <xdr:to>
      <xdr:col>73</xdr:col>
      <xdr:colOff>44450</xdr:colOff>
      <xdr:row>63</xdr:row>
      <xdr:rowOff>58928</xdr:rowOff>
    </xdr:to>
    <xdr:sp macro="" textlink="">
      <xdr:nvSpPr>
        <xdr:cNvPr id="344" name="楕円 343"/>
        <xdr:cNvSpPr/>
      </xdr:nvSpPr>
      <xdr:spPr>
        <a:xfrm>
          <a:off x="15240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43705</xdr:rowOff>
    </xdr:from>
    <xdr:ext cx="762000" cy="259045"/>
    <xdr:sp macro="" textlink="">
      <xdr:nvSpPr>
        <xdr:cNvPr id="345" name="テキスト ボックス 344"/>
        <xdr:cNvSpPr txBox="1"/>
      </xdr:nvSpPr>
      <xdr:spPr>
        <a:xfrm>
          <a:off x="14909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127169</xdr:rowOff>
    </xdr:from>
    <xdr:to>
      <xdr:col>68</xdr:col>
      <xdr:colOff>203200</xdr:colOff>
      <xdr:row>63</xdr:row>
      <xdr:rowOff>57319</xdr:rowOff>
    </xdr:to>
    <xdr:sp macro="" textlink="">
      <xdr:nvSpPr>
        <xdr:cNvPr id="346" name="楕円 345"/>
        <xdr:cNvSpPr/>
      </xdr:nvSpPr>
      <xdr:spPr>
        <a:xfrm>
          <a:off x="14351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42096</xdr:rowOff>
    </xdr:from>
    <xdr:ext cx="762000" cy="259045"/>
    <xdr:sp macro="" textlink="">
      <xdr:nvSpPr>
        <xdr:cNvPr id="347" name="テキスト ボックス 346"/>
        <xdr:cNvSpPr txBox="1"/>
      </xdr:nvSpPr>
      <xdr:spPr>
        <a:xfrm>
          <a:off x="14020800" y="108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111887</xdr:rowOff>
    </xdr:from>
    <xdr:to>
      <xdr:col>64</xdr:col>
      <xdr:colOff>152400</xdr:colOff>
      <xdr:row>63</xdr:row>
      <xdr:rowOff>42037</xdr:rowOff>
    </xdr:to>
    <xdr:sp macro="" textlink="">
      <xdr:nvSpPr>
        <xdr:cNvPr id="348" name="楕円 347"/>
        <xdr:cNvSpPr/>
      </xdr:nvSpPr>
      <xdr:spPr>
        <a:xfrm>
          <a:off x="13462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26814</xdr:rowOff>
    </xdr:from>
    <xdr:ext cx="762000" cy="259045"/>
    <xdr:sp macro="" textlink="">
      <xdr:nvSpPr>
        <xdr:cNvPr id="349" name="テキスト ボックス 348"/>
        <xdr:cNvSpPr txBox="1"/>
      </xdr:nvSpPr>
      <xdr:spPr>
        <a:xfrm>
          <a:off x="13131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また、、平成２２年度以降は年間地方債発行額を６億円以内としていることも影響している。前年より１．３ポイント改善している。しかし、依然として県内他市町や全国の類似団体と比較しても比率が高い状況である。</a:t>
          </a:r>
        </a:p>
        <a:p>
          <a:r>
            <a:rPr kumimoji="1" lang="ja-JP" altLang="en-US" sz="1300">
              <a:latin typeface="ＭＳ Ｐゴシック" panose="020B0600070205080204" pitchFamily="50" charset="-128"/>
              <a:ea typeface="ＭＳ Ｐゴシック" panose="020B0600070205080204" pitchFamily="50" charset="-128"/>
            </a:rPr>
            <a:t>　今後も、将来的な財政負担を軽減するために、更なる比率の改善を目指す。</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137583</xdr:rowOff>
    </xdr:to>
    <xdr:cxnSp macro="">
      <xdr:nvCxnSpPr>
        <xdr:cNvPr id="386" name="直線コネクタ 385"/>
        <xdr:cNvCxnSpPr/>
      </xdr:nvCxnSpPr>
      <xdr:spPr>
        <a:xfrm flipV="1">
          <a:off x="16179800" y="6674757"/>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115509</xdr:rowOff>
    </xdr:to>
    <xdr:cxnSp macro="">
      <xdr:nvCxnSpPr>
        <xdr:cNvPr id="389" name="直線コネクタ 388"/>
        <xdr:cNvCxnSpPr/>
      </xdr:nvCxnSpPr>
      <xdr:spPr>
        <a:xfrm flipV="1">
          <a:off x="15290800" y="682413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127907</xdr:rowOff>
    </xdr:to>
    <xdr:cxnSp macro="">
      <xdr:nvCxnSpPr>
        <xdr:cNvPr id="392" name="直線コネクタ 391"/>
        <xdr:cNvCxnSpPr/>
      </xdr:nvCxnSpPr>
      <xdr:spPr>
        <a:xfrm flipV="1">
          <a:off x="14401800" y="69735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151795</xdr:rowOff>
    </xdr:to>
    <xdr:cxnSp macro="">
      <xdr:nvCxnSpPr>
        <xdr:cNvPr id="395" name="直線コネクタ 394"/>
        <xdr:cNvCxnSpPr/>
      </xdr:nvCxnSpPr>
      <xdr:spPr>
        <a:xfrm flipV="1">
          <a:off x="13512800" y="715735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5" name="楕円 404"/>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6"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7" name="楕円 406"/>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408" name="テキスト ボックス 407"/>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151086</xdr:rowOff>
    </xdr:from>
    <xdr:ext cx="762000" cy="259045"/>
    <xdr:sp macro="" textlink="">
      <xdr:nvSpPr>
        <xdr:cNvPr id="410" name="テキスト ボックス 409"/>
        <xdr:cNvSpPr txBox="1"/>
      </xdr:nvSpPr>
      <xdr:spPr>
        <a:xfrm>
          <a:off x="14909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1" name="楕円 410"/>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2" name="テキスト ボックス 411"/>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100995</xdr:rowOff>
    </xdr:from>
    <xdr:to>
      <xdr:col>64</xdr:col>
      <xdr:colOff>152400</xdr:colOff>
      <xdr:row>43</xdr:row>
      <xdr:rowOff>31145</xdr:rowOff>
    </xdr:to>
    <xdr:sp macro="" textlink="">
      <xdr:nvSpPr>
        <xdr:cNvPr id="413" name="楕円 412"/>
        <xdr:cNvSpPr/>
      </xdr:nvSpPr>
      <xdr:spPr>
        <a:xfrm>
          <a:off x="13462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15922</xdr:rowOff>
    </xdr:from>
    <xdr:ext cx="762000" cy="259045"/>
    <xdr:sp macro="" textlink="">
      <xdr:nvSpPr>
        <xdr:cNvPr id="414" name="テキスト ボックス 413"/>
        <xdr:cNvSpPr txBox="1"/>
      </xdr:nvSpPr>
      <xdr:spPr>
        <a:xfrm>
          <a:off x="13131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職員数の削減や、平成２２年度から年間地方債発行額の上限を６億円としたことにより地方債残高が減少したため、将来負担比率は無し（マイナスが）となっている。</a:t>
          </a:r>
        </a:p>
        <a:p>
          <a:r>
            <a:rPr kumimoji="1" lang="ja-JP" altLang="en-US" sz="1300">
              <a:latin typeface="ＭＳ Ｐゴシック" panose="020B0600070205080204" pitchFamily="50" charset="-128"/>
              <a:ea typeface="ＭＳ Ｐゴシック" panose="020B0600070205080204" pitchFamily="50" charset="-128"/>
            </a:rPr>
            <a:t>　また、財政調整基金を毎年適正に積んでいることも、将来負担比率があがっていない要因でもある。しかし、現在は、旧合併特例法による普通交付税の激変緩和期間に入っており、今後も交付税の減少が続くことから財政調整基金への積み立てがこれまで規模で積むことが難しくなる。　</a:t>
          </a:r>
        </a:p>
        <a:p>
          <a:r>
            <a:rPr kumimoji="1" lang="ja-JP" altLang="en-US" sz="1300">
              <a:latin typeface="ＭＳ Ｐゴシック" panose="020B0600070205080204" pitchFamily="50" charset="-128"/>
              <a:ea typeface="ＭＳ Ｐゴシック" panose="020B0600070205080204" pitchFamily="50" charset="-128"/>
            </a:rPr>
            <a:t>　このことから、引き続き地方債の発行を抑制し、また財政に余力がある分は基金への積み立てを積極的に実施していく。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5" name="テキスト ボックス 454"/>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9" name="テキスト ボックス 458"/>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人件費に係る経常収支比率は、町村合併以降、職員数の削減を実施しており、類似団体の平均とほぼ同様に推移している。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6" name="直線コネクタ 65"/>
        <xdr:cNvCxnSpPr/>
      </xdr:nvCxnSpPr>
      <xdr:spPr>
        <a:xfrm flipV="1">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104140</xdr:rowOff>
    </xdr:to>
    <xdr:cxnSp macro="">
      <xdr:nvCxnSpPr>
        <xdr:cNvPr id="69" name="直線コネクタ 68"/>
        <xdr:cNvCxnSpPr/>
      </xdr:nvCxnSpPr>
      <xdr:spPr>
        <a:xfrm>
          <a:off x="3098800" y="616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168910</xdr:rowOff>
    </xdr:to>
    <xdr:cxnSp macro="">
      <xdr:nvCxnSpPr>
        <xdr:cNvPr id="72" name="直線コネクタ 71"/>
        <xdr:cNvCxnSpPr/>
      </xdr:nvCxnSpPr>
      <xdr:spPr>
        <a:xfrm>
          <a:off x="2209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73660</xdr:rowOff>
    </xdr:to>
    <xdr:cxnSp macro="">
      <xdr:nvCxnSpPr>
        <xdr:cNvPr id="75" name="直線コネクタ 74"/>
        <xdr:cNvCxnSpPr/>
      </xdr:nvCxnSpPr>
      <xdr:spPr>
        <a:xfrm flipV="1">
          <a:off x="1320800" y="6123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6"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の平均を上回る傾向にある。物件費削減を進めるために、町内に存在する採算性や機能性の低い類似した施設の今後のあり方について、公共施設総合管理計画をもとに統廃合及び民間委託等適切な施策を具現化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69850</xdr:rowOff>
    </xdr:to>
    <xdr:cxnSp macro="">
      <xdr:nvCxnSpPr>
        <xdr:cNvPr id="125" name="直線コネクタ 124"/>
        <xdr:cNvCxnSpPr/>
      </xdr:nvCxnSpPr>
      <xdr:spPr>
        <a:xfrm>
          <a:off x="15671800" y="2847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104140</xdr:rowOff>
    </xdr:to>
    <xdr:cxnSp macro="">
      <xdr:nvCxnSpPr>
        <xdr:cNvPr id="128" name="直線コネクタ 127"/>
        <xdr:cNvCxnSpPr/>
      </xdr:nvCxnSpPr>
      <xdr:spPr>
        <a:xfrm>
          <a:off x="14782800" y="2792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49276</xdr:rowOff>
    </xdr:to>
    <xdr:cxnSp macro="">
      <xdr:nvCxnSpPr>
        <xdr:cNvPr id="131" name="直線コネクタ 130"/>
        <xdr:cNvCxnSpPr/>
      </xdr:nvCxnSpPr>
      <xdr:spPr>
        <a:xfrm>
          <a:off x="13893800" y="2765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21844</xdr:rowOff>
    </xdr:to>
    <xdr:cxnSp macro="">
      <xdr:nvCxnSpPr>
        <xdr:cNvPr id="134" name="直線コネクタ 133"/>
        <xdr:cNvCxnSpPr/>
      </xdr:nvCxnSpPr>
      <xdr:spPr>
        <a:xfrm>
          <a:off x="13004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8" name="楕円 147"/>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84853</xdr:rowOff>
    </xdr:from>
    <xdr:ext cx="762000" cy="259045"/>
    <xdr:sp macro="" textlink="">
      <xdr:nvSpPr>
        <xdr:cNvPr id="149" name="テキスト ボックス 148"/>
        <xdr:cNvSpPr txBox="1"/>
      </xdr:nvSpPr>
      <xdr:spPr>
        <a:xfrm>
          <a:off x="14401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0" name="楕円 149"/>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51" name="テキスト ボックス 150"/>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2" name="楕円 151"/>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137431</xdr:rowOff>
    </xdr:from>
    <xdr:ext cx="762000" cy="259045"/>
    <xdr:sp macro="" textlink="">
      <xdr:nvSpPr>
        <xdr:cNvPr id="153" name="テキスト ボックス 152"/>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扶助費に係る経常収支比率は、類似団体の平均とほぼ同様に推移している。</a:t>
          </a:r>
        </a:p>
        <a:p>
          <a:r>
            <a:rPr kumimoji="1" lang="ja-JP" altLang="en-US" sz="1300">
              <a:latin typeface="ＭＳ Ｐゴシック" panose="020B0600070205080204" pitchFamily="50" charset="-128"/>
              <a:ea typeface="ＭＳ Ｐゴシック" panose="020B0600070205080204" pitchFamily="50" charset="-128"/>
            </a:rPr>
            <a:t>　しかし、今後は、子育て対策の増や超高齢社会への対応など、社会保障関係費用の伸びとともに比率も高くなってくると予想される。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6350</xdr:rowOff>
    </xdr:to>
    <xdr:cxnSp macro="">
      <xdr:nvCxnSpPr>
        <xdr:cNvPr id="185" name="直線コネクタ 184"/>
        <xdr:cNvCxnSpPr/>
      </xdr:nvCxnSpPr>
      <xdr:spPr>
        <a:xfrm flipV="1">
          <a:off x="3987800" y="975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6350</xdr:rowOff>
    </xdr:to>
    <xdr:cxnSp macro="">
      <xdr:nvCxnSpPr>
        <xdr:cNvPr id="188" name="直線コネクタ 187"/>
        <xdr:cNvCxnSpPr/>
      </xdr:nvCxnSpPr>
      <xdr:spPr>
        <a:xfrm>
          <a:off x="3098800" y="9690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114300</xdr:rowOff>
    </xdr:to>
    <xdr:cxnSp macro="">
      <xdr:nvCxnSpPr>
        <xdr:cNvPr id="191" name="直線コネクタ 190"/>
        <xdr:cNvCxnSpPr/>
      </xdr:nvCxnSpPr>
      <xdr:spPr>
        <a:xfrm flipV="1">
          <a:off x="2209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114300</xdr:rowOff>
    </xdr:to>
    <xdr:cxnSp macro="">
      <xdr:nvCxnSpPr>
        <xdr:cNvPr id="194" name="直線コネクタ 193"/>
        <xdr:cNvCxnSpPr/>
      </xdr:nvCxnSpPr>
      <xdr:spPr>
        <a:xfrm>
          <a:off x="1320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4" name="楕円 203"/>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5"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6" name="楕円 205"/>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7" name="テキスト ボックス 20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0" name="楕円 209"/>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1" name="テキスト ボックス 21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2" name="楕円 211"/>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3" name="テキスト ボックス 212"/>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類似団体の平均と比べると低い数値となっている。</a:t>
          </a:r>
        </a:p>
        <a:p>
          <a:r>
            <a:rPr kumimoji="1" lang="ja-JP" altLang="en-US" sz="1300">
              <a:latin typeface="ＭＳ Ｐゴシック" panose="020B0600070205080204" pitchFamily="50" charset="-128"/>
              <a:ea typeface="ＭＳ Ｐゴシック" panose="020B0600070205080204" pitchFamily="50" charset="-128"/>
            </a:rPr>
            <a:t>　建築年数を重ねた公共施設を多く抱える当町にとっては、今後、維持補修に要する経費が大きくなってくることが予想されるため、公共施設の適正管理や財政負担の軽減や平準化に努める。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168910</xdr:rowOff>
    </xdr:to>
    <xdr:cxnSp macro="">
      <xdr:nvCxnSpPr>
        <xdr:cNvPr id="246" name="直線コネクタ 245"/>
        <xdr:cNvCxnSpPr/>
      </xdr:nvCxnSpPr>
      <xdr:spPr>
        <a:xfrm>
          <a:off x="15671800" y="957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146050</xdr:rowOff>
    </xdr:to>
    <xdr:cxnSp macro="">
      <xdr:nvCxnSpPr>
        <xdr:cNvPr id="249" name="直線コネクタ 248"/>
        <xdr:cNvCxnSpPr/>
      </xdr:nvCxnSpPr>
      <xdr:spPr>
        <a:xfrm>
          <a:off x="14782800" y="9522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92710</xdr:rowOff>
    </xdr:to>
    <xdr:cxnSp macro="">
      <xdr:nvCxnSpPr>
        <xdr:cNvPr id="252" name="直線コネクタ 251"/>
        <xdr:cNvCxnSpPr/>
      </xdr:nvCxnSpPr>
      <xdr:spPr>
        <a:xfrm>
          <a:off x="13893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85090</xdr:rowOff>
    </xdr:to>
    <xdr:cxnSp macro="">
      <xdr:nvCxnSpPr>
        <xdr:cNvPr id="255" name="直線コネクタ 254"/>
        <xdr:cNvCxnSpPr/>
      </xdr:nvCxnSpPr>
      <xdr:spPr>
        <a:xfrm>
          <a:off x="13004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5" name="楕円 264"/>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6"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7" name="楕円 266"/>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8" name="テキスト ボックス 267"/>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9" name="楕円 268"/>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0" name="テキスト ボックス 26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1" name="楕円 270"/>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2" name="テキスト ボックス 271"/>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例年、類似団体の平均より高い傾向にある。目的を達成した事業に対するものや、類似した補助金等、必要性の低い補助金については、総点検による見直しを行い、新規政策による補助金等については、費用対効果をしっかり見極め適切な制度実施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78994</xdr:rowOff>
    </xdr:to>
    <xdr:cxnSp macro="">
      <xdr:nvCxnSpPr>
        <xdr:cNvPr id="304" name="直線コネクタ 303"/>
        <xdr:cNvCxnSpPr/>
      </xdr:nvCxnSpPr>
      <xdr:spPr>
        <a:xfrm>
          <a:off x="15671800" y="6372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92710</xdr:rowOff>
    </xdr:to>
    <xdr:cxnSp macro="">
      <xdr:nvCxnSpPr>
        <xdr:cNvPr id="307" name="直線コネクタ 306"/>
        <xdr:cNvCxnSpPr/>
      </xdr:nvCxnSpPr>
      <xdr:spPr>
        <a:xfrm flipV="1">
          <a:off x="14782800" y="6372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106426</xdr:rowOff>
    </xdr:to>
    <xdr:cxnSp macro="">
      <xdr:nvCxnSpPr>
        <xdr:cNvPr id="310" name="直線コネクタ 309"/>
        <xdr:cNvCxnSpPr/>
      </xdr:nvCxnSpPr>
      <xdr:spPr>
        <a:xfrm flipV="1">
          <a:off x="13893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120142</xdr:rowOff>
    </xdr:to>
    <xdr:cxnSp macro="">
      <xdr:nvCxnSpPr>
        <xdr:cNvPr id="313" name="直線コネクタ 312"/>
        <xdr:cNvCxnSpPr/>
      </xdr:nvCxnSpPr>
      <xdr:spPr>
        <a:xfrm flipV="1">
          <a:off x="13004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3" name="楕円 322"/>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4"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5" name="楕円 324"/>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26" name="テキスト ボックス 325"/>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9" name="楕円 328"/>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0" name="テキスト ボックス 329"/>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1" name="楕円 330"/>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2" name="テキスト ボックス 331"/>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公債費に係る経常収支比率は、町村合併前後に大規模建設事業を行い、地方債を多く発行しており、その元利償還額が膨らんだことにより類似団体の平均を大きく上回っていた。</a:t>
          </a:r>
        </a:p>
        <a:p>
          <a:r>
            <a:rPr kumimoji="1" lang="ja-JP" altLang="en-US" sz="1300">
              <a:latin typeface="ＭＳ Ｐゴシック" panose="020B0600070205080204" pitchFamily="50" charset="-128"/>
              <a:ea typeface="ＭＳ Ｐゴシック" panose="020B0600070205080204" pitchFamily="50" charset="-128"/>
            </a:rPr>
            <a:t>　しかし、元利償還のピークであった平成２２年度以降、年間地方債発行額の上限を設定して財政健全化を目指してきたことで、公債費比率が年々減少し、今回は前年比２．８ポイントの減と発行抑制の効果が大きく現れた。今後も地方債発行を抑制し、健全化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79</xdr:row>
      <xdr:rowOff>138430</xdr:rowOff>
    </xdr:to>
    <xdr:cxnSp macro="">
      <xdr:nvCxnSpPr>
        <xdr:cNvPr id="365" name="直線コネクタ 364"/>
        <xdr:cNvCxnSpPr/>
      </xdr:nvCxnSpPr>
      <xdr:spPr>
        <a:xfrm flipV="1">
          <a:off x="3987800" y="134696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762000" cy="259045"/>
    <xdr:sp macro="" textlink="">
      <xdr:nvSpPr>
        <xdr:cNvPr id="366" name="公債費平均値テキスト"/>
        <xdr:cNvSpPr txBox="1"/>
      </xdr:nvSpPr>
      <xdr:spPr>
        <a:xfrm>
          <a:off x="4914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168911</xdr:rowOff>
    </xdr:to>
    <xdr:cxnSp macro="">
      <xdr:nvCxnSpPr>
        <xdr:cNvPr id="368" name="直線コネクタ 367"/>
        <xdr:cNvCxnSpPr/>
      </xdr:nvCxnSpPr>
      <xdr:spPr>
        <a:xfrm flipV="1">
          <a:off x="3098800" y="13682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168911</xdr:rowOff>
    </xdr:from>
    <xdr:to>
      <xdr:col>15</xdr:col>
      <xdr:colOff>98425</xdr:colOff>
      <xdr:row>80</xdr:row>
      <xdr:rowOff>96520</xdr:rowOff>
    </xdr:to>
    <xdr:cxnSp macro="">
      <xdr:nvCxnSpPr>
        <xdr:cNvPr id="371" name="直線コネクタ 370"/>
        <xdr:cNvCxnSpPr/>
      </xdr:nvCxnSpPr>
      <xdr:spPr>
        <a:xfrm flipV="1">
          <a:off x="2209800" y="137134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149861</xdr:rowOff>
    </xdr:to>
    <xdr:cxnSp macro="">
      <xdr:nvCxnSpPr>
        <xdr:cNvPr id="374" name="直線コネクタ 373"/>
        <xdr:cNvCxnSpPr/>
      </xdr:nvCxnSpPr>
      <xdr:spPr>
        <a:xfrm flipV="1">
          <a:off x="1320800" y="13812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8" name="テキスト ボックス 377"/>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4" name="楕円 383"/>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5"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6" name="楕円 385"/>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87" name="テキスト ボックス 386"/>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88" name="楕円 387"/>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89" name="テキスト ボックス 388"/>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0" name="楕円 389"/>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1" name="テキスト ボックス 390"/>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92" name="楕円 391"/>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93" name="テキスト ボックス 392"/>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公債費以外に係る経常収支比率は、昨年より２．１ポイント増となり類似団体とほぼ同等となった。</a:t>
          </a:r>
        </a:p>
        <a:p>
          <a:r>
            <a:rPr kumimoji="1" lang="ja-JP" altLang="en-US" sz="1300">
              <a:latin typeface="ＭＳ Ｐゴシック" panose="020B0600070205080204" pitchFamily="50" charset="-128"/>
              <a:ea typeface="ＭＳ Ｐゴシック" panose="020B0600070205080204" pitchFamily="50" charset="-128"/>
            </a:rPr>
            <a:t>　主に物件費を要因としており、町内に存在する採算性や機能性の低い施設の維持管理に費用が掛かっているためである。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公共施設総合管理計画をもとに統廃合及び民間委託等適切な施策による経費削減を目指していく。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122428</xdr:rowOff>
    </xdr:to>
    <xdr:cxnSp macro="">
      <xdr:nvCxnSpPr>
        <xdr:cNvPr id="424" name="直線コネクタ 423"/>
        <xdr:cNvCxnSpPr/>
      </xdr:nvCxnSpPr>
      <xdr:spPr>
        <a:xfrm>
          <a:off x="15671800" y="13056615"/>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26415</xdr:rowOff>
    </xdr:to>
    <xdr:cxnSp macro="">
      <xdr:nvCxnSpPr>
        <xdr:cNvPr id="427" name="直線コネクタ 426"/>
        <xdr:cNvCxnSpPr/>
      </xdr:nvCxnSpPr>
      <xdr:spPr>
        <a:xfrm>
          <a:off x="14782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75</xdr:row>
      <xdr:rowOff>106426</xdr:rowOff>
    </xdr:to>
    <xdr:cxnSp macro="">
      <xdr:nvCxnSpPr>
        <xdr:cNvPr id="430" name="直線コネクタ 429"/>
        <xdr:cNvCxnSpPr/>
      </xdr:nvCxnSpPr>
      <xdr:spPr>
        <a:xfrm>
          <a:off x="13893800" y="12942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83566</xdr:rowOff>
    </xdr:to>
    <xdr:cxnSp macro="">
      <xdr:nvCxnSpPr>
        <xdr:cNvPr id="433" name="直線コネクタ 432"/>
        <xdr:cNvCxnSpPr/>
      </xdr:nvCxnSpPr>
      <xdr:spPr>
        <a:xfrm>
          <a:off x="13004800" y="12942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3" name="楕円 442"/>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4"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5" name="楕円 444"/>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6" name="テキスト ボックス 445"/>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47" name="楕円 446"/>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48" name="テキスト ボックス 447"/>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49" name="楕円 448"/>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0" name="テキスト ボックス 449"/>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1" name="楕円 450"/>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2" name="テキスト ボックス 451"/>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164239</xdr:rowOff>
    </xdr:from>
    <xdr:to>
      <xdr:col>29</xdr:col>
      <xdr:colOff>127000</xdr:colOff>
      <xdr:row>16</xdr:row>
      <xdr:rowOff>9362</xdr:rowOff>
    </xdr:to>
    <xdr:cxnSp macro="">
      <xdr:nvCxnSpPr>
        <xdr:cNvPr id="50" name="直線コネクタ 49"/>
        <xdr:cNvCxnSpPr/>
      </xdr:nvCxnSpPr>
      <xdr:spPr bwMode="auto">
        <a:xfrm flipV="1">
          <a:off x="5003800" y="2783614"/>
          <a:ext cx="6477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34134</xdr:rowOff>
    </xdr:from>
    <xdr:ext cx="762000" cy="259045"/>
    <xdr:sp macro="" textlink="">
      <xdr:nvSpPr>
        <xdr:cNvPr id="51" name="人口1人当たり決算額の推移平均値テキスト130"/>
        <xdr:cNvSpPr txBox="1"/>
      </xdr:nvSpPr>
      <xdr:spPr>
        <a:xfrm>
          <a:off x="5740400" y="299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9362</xdr:rowOff>
    </xdr:from>
    <xdr:to>
      <xdr:col>26</xdr:col>
      <xdr:colOff>50800</xdr:colOff>
      <xdr:row>16</xdr:row>
      <xdr:rowOff>31788</xdr:rowOff>
    </xdr:to>
    <xdr:cxnSp macro="">
      <xdr:nvCxnSpPr>
        <xdr:cNvPr id="53" name="直線コネクタ 52"/>
        <xdr:cNvCxnSpPr/>
      </xdr:nvCxnSpPr>
      <xdr:spPr bwMode="auto">
        <a:xfrm flipV="1">
          <a:off x="4305300" y="2800187"/>
          <a:ext cx="698500" cy="22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31788</xdr:rowOff>
    </xdr:from>
    <xdr:to>
      <xdr:col>22</xdr:col>
      <xdr:colOff>114300</xdr:colOff>
      <xdr:row>16</xdr:row>
      <xdr:rowOff>49687</xdr:rowOff>
    </xdr:to>
    <xdr:cxnSp macro="">
      <xdr:nvCxnSpPr>
        <xdr:cNvPr id="56" name="直線コネクタ 55"/>
        <xdr:cNvCxnSpPr/>
      </xdr:nvCxnSpPr>
      <xdr:spPr bwMode="auto">
        <a:xfrm flipV="1">
          <a:off x="3606800" y="2822613"/>
          <a:ext cx="6985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3091</xdr:rowOff>
    </xdr:from>
    <xdr:to>
      <xdr:col>18</xdr:col>
      <xdr:colOff>177800</xdr:colOff>
      <xdr:row>16</xdr:row>
      <xdr:rowOff>49687</xdr:rowOff>
    </xdr:to>
    <xdr:cxnSp macro="">
      <xdr:nvCxnSpPr>
        <xdr:cNvPr id="59" name="直線コネクタ 58"/>
        <xdr:cNvCxnSpPr/>
      </xdr:nvCxnSpPr>
      <xdr:spPr bwMode="auto">
        <a:xfrm>
          <a:off x="2908300" y="2793916"/>
          <a:ext cx="698500" cy="4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113439</xdr:rowOff>
    </xdr:from>
    <xdr:to>
      <xdr:col>29</xdr:col>
      <xdr:colOff>177800</xdr:colOff>
      <xdr:row>16</xdr:row>
      <xdr:rowOff>43589</xdr:rowOff>
    </xdr:to>
    <xdr:sp macro="" textlink="">
      <xdr:nvSpPr>
        <xdr:cNvPr id="69" name="楕円 68"/>
        <xdr:cNvSpPr/>
      </xdr:nvSpPr>
      <xdr:spPr bwMode="auto">
        <a:xfrm>
          <a:off x="5600700" y="273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129966</xdr:rowOff>
    </xdr:from>
    <xdr:ext cx="762000" cy="259045"/>
    <xdr:sp macro="" textlink="">
      <xdr:nvSpPr>
        <xdr:cNvPr id="70" name="人口1人当たり決算額の推移該当値テキスト130"/>
        <xdr:cNvSpPr txBox="1"/>
      </xdr:nvSpPr>
      <xdr:spPr>
        <a:xfrm>
          <a:off x="5740400" y="257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130012</xdr:rowOff>
    </xdr:from>
    <xdr:to>
      <xdr:col>26</xdr:col>
      <xdr:colOff>101600</xdr:colOff>
      <xdr:row>16</xdr:row>
      <xdr:rowOff>60162</xdr:rowOff>
    </xdr:to>
    <xdr:sp macro="" textlink="">
      <xdr:nvSpPr>
        <xdr:cNvPr id="71" name="楕円 70"/>
        <xdr:cNvSpPr/>
      </xdr:nvSpPr>
      <xdr:spPr bwMode="auto">
        <a:xfrm>
          <a:off x="4953000" y="274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70339</xdr:rowOff>
    </xdr:from>
    <xdr:ext cx="736600" cy="259045"/>
    <xdr:sp macro="" textlink="">
      <xdr:nvSpPr>
        <xdr:cNvPr id="72" name="テキスト ボックス 71"/>
        <xdr:cNvSpPr txBox="1"/>
      </xdr:nvSpPr>
      <xdr:spPr>
        <a:xfrm>
          <a:off x="4622800" y="251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152438</xdr:rowOff>
    </xdr:from>
    <xdr:to>
      <xdr:col>22</xdr:col>
      <xdr:colOff>165100</xdr:colOff>
      <xdr:row>16</xdr:row>
      <xdr:rowOff>82588</xdr:rowOff>
    </xdr:to>
    <xdr:sp macro="" textlink="">
      <xdr:nvSpPr>
        <xdr:cNvPr id="73" name="楕円 72"/>
        <xdr:cNvSpPr/>
      </xdr:nvSpPr>
      <xdr:spPr bwMode="auto">
        <a:xfrm>
          <a:off x="4254500" y="277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92765</xdr:rowOff>
    </xdr:from>
    <xdr:ext cx="762000" cy="259045"/>
    <xdr:sp macro="" textlink="">
      <xdr:nvSpPr>
        <xdr:cNvPr id="74" name="テキスト ボックス 73"/>
        <xdr:cNvSpPr txBox="1"/>
      </xdr:nvSpPr>
      <xdr:spPr>
        <a:xfrm>
          <a:off x="3924300" y="254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170337</xdr:rowOff>
    </xdr:from>
    <xdr:to>
      <xdr:col>19</xdr:col>
      <xdr:colOff>38100</xdr:colOff>
      <xdr:row>16</xdr:row>
      <xdr:rowOff>100487</xdr:rowOff>
    </xdr:to>
    <xdr:sp macro="" textlink="">
      <xdr:nvSpPr>
        <xdr:cNvPr id="75" name="楕円 74"/>
        <xdr:cNvSpPr/>
      </xdr:nvSpPr>
      <xdr:spPr bwMode="auto">
        <a:xfrm>
          <a:off x="35560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110664</xdr:rowOff>
    </xdr:from>
    <xdr:ext cx="762000" cy="259045"/>
    <xdr:sp macro="" textlink="">
      <xdr:nvSpPr>
        <xdr:cNvPr id="76" name="テキスト ボックス 75"/>
        <xdr:cNvSpPr txBox="1"/>
      </xdr:nvSpPr>
      <xdr:spPr>
        <a:xfrm>
          <a:off x="3225800" y="255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123741</xdr:rowOff>
    </xdr:from>
    <xdr:to>
      <xdr:col>15</xdr:col>
      <xdr:colOff>101600</xdr:colOff>
      <xdr:row>16</xdr:row>
      <xdr:rowOff>53891</xdr:rowOff>
    </xdr:to>
    <xdr:sp macro="" textlink="">
      <xdr:nvSpPr>
        <xdr:cNvPr id="77" name="楕円 76"/>
        <xdr:cNvSpPr/>
      </xdr:nvSpPr>
      <xdr:spPr bwMode="auto">
        <a:xfrm>
          <a:off x="28575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64068</xdr:rowOff>
    </xdr:from>
    <xdr:ext cx="762000" cy="259045"/>
    <xdr:sp macro="" textlink="">
      <xdr:nvSpPr>
        <xdr:cNvPr id="78" name="テキスト ボックス 77"/>
        <xdr:cNvSpPr txBox="1"/>
      </xdr:nvSpPr>
      <xdr:spPr>
        <a:xfrm>
          <a:off x="2527300" y="25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13024</xdr:rowOff>
    </xdr:from>
    <xdr:to>
      <xdr:col>29</xdr:col>
      <xdr:colOff>127000</xdr:colOff>
      <xdr:row>36</xdr:row>
      <xdr:rowOff>168891</xdr:rowOff>
    </xdr:to>
    <xdr:cxnSp macro="">
      <xdr:nvCxnSpPr>
        <xdr:cNvPr id="112" name="直線コネクタ 111"/>
        <xdr:cNvCxnSpPr/>
      </xdr:nvCxnSpPr>
      <xdr:spPr bwMode="auto">
        <a:xfrm>
          <a:off x="5003800" y="6966274"/>
          <a:ext cx="647700" cy="15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267684</xdr:rowOff>
    </xdr:from>
    <xdr:to>
      <xdr:col>26</xdr:col>
      <xdr:colOff>50800</xdr:colOff>
      <xdr:row>36</xdr:row>
      <xdr:rowOff>13024</xdr:rowOff>
    </xdr:to>
    <xdr:cxnSp macro="">
      <xdr:nvCxnSpPr>
        <xdr:cNvPr id="115" name="直線コネクタ 114"/>
        <xdr:cNvCxnSpPr/>
      </xdr:nvCxnSpPr>
      <xdr:spPr bwMode="auto">
        <a:xfrm>
          <a:off x="4305300" y="6878034"/>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137850</xdr:rowOff>
    </xdr:from>
    <xdr:ext cx="736600" cy="259045"/>
    <xdr:sp macro="" textlink="">
      <xdr:nvSpPr>
        <xdr:cNvPr id="117" name="テキスト ボックス 116"/>
        <xdr:cNvSpPr txBox="1"/>
      </xdr:nvSpPr>
      <xdr:spPr>
        <a:xfrm>
          <a:off x="4622800" y="70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212972</xdr:rowOff>
    </xdr:from>
    <xdr:to>
      <xdr:col>22</xdr:col>
      <xdr:colOff>114300</xdr:colOff>
      <xdr:row>35</xdr:row>
      <xdr:rowOff>267684</xdr:rowOff>
    </xdr:to>
    <xdr:cxnSp macro="">
      <xdr:nvCxnSpPr>
        <xdr:cNvPr id="118" name="直線コネクタ 117"/>
        <xdr:cNvCxnSpPr/>
      </xdr:nvCxnSpPr>
      <xdr:spPr bwMode="auto">
        <a:xfrm>
          <a:off x="3606800" y="6823322"/>
          <a:ext cx="698500" cy="54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32798</xdr:rowOff>
    </xdr:from>
    <xdr:to>
      <xdr:col>18</xdr:col>
      <xdr:colOff>177800</xdr:colOff>
      <xdr:row>35</xdr:row>
      <xdr:rowOff>212972</xdr:rowOff>
    </xdr:to>
    <xdr:cxnSp macro="">
      <xdr:nvCxnSpPr>
        <xdr:cNvPr id="121" name="直線コネクタ 120"/>
        <xdr:cNvCxnSpPr/>
      </xdr:nvCxnSpPr>
      <xdr:spPr bwMode="auto">
        <a:xfrm>
          <a:off x="2908300" y="6643148"/>
          <a:ext cx="698500" cy="18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118091</xdr:rowOff>
    </xdr:from>
    <xdr:to>
      <xdr:col>29</xdr:col>
      <xdr:colOff>177800</xdr:colOff>
      <xdr:row>37</xdr:row>
      <xdr:rowOff>48241</xdr:rowOff>
    </xdr:to>
    <xdr:sp macro="" textlink="">
      <xdr:nvSpPr>
        <xdr:cNvPr id="131" name="楕円 130"/>
        <xdr:cNvSpPr/>
      </xdr:nvSpPr>
      <xdr:spPr bwMode="auto">
        <a:xfrm>
          <a:off x="5600700" y="7071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90168</xdr:rowOff>
    </xdr:from>
    <xdr:ext cx="762000" cy="259045"/>
    <xdr:sp macro="" textlink="">
      <xdr:nvSpPr>
        <xdr:cNvPr id="132" name="人口1人当たり決算額の推移該当値テキスト445"/>
        <xdr:cNvSpPr txBox="1"/>
      </xdr:nvSpPr>
      <xdr:spPr>
        <a:xfrm>
          <a:off x="57404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305124</xdr:rowOff>
    </xdr:from>
    <xdr:to>
      <xdr:col>26</xdr:col>
      <xdr:colOff>101600</xdr:colOff>
      <xdr:row>36</xdr:row>
      <xdr:rowOff>63824</xdr:rowOff>
    </xdr:to>
    <xdr:sp macro="" textlink="">
      <xdr:nvSpPr>
        <xdr:cNvPr id="133" name="楕円 132"/>
        <xdr:cNvSpPr/>
      </xdr:nvSpPr>
      <xdr:spPr bwMode="auto">
        <a:xfrm>
          <a:off x="4953000" y="691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74001</xdr:rowOff>
    </xdr:from>
    <xdr:ext cx="736600" cy="259045"/>
    <xdr:sp macro="" textlink="">
      <xdr:nvSpPr>
        <xdr:cNvPr id="134" name="テキスト ボックス 133"/>
        <xdr:cNvSpPr txBox="1"/>
      </xdr:nvSpPr>
      <xdr:spPr>
        <a:xfrm>
          <a:off x="4622800" y="668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216884</xdr:rowOff>
    </xdr:from>
    <xdr:to>
      <xdr:col>22</xdr:col>
      <xdr:colOff>165100</xdr:colOff>
      <xdr:row>35</xdr:row>
      <xdr:rowOff>318484</xdr:rowOff>
    </xdr:to>
    <xdr:sp macro="" textlink="">
      <xdr:nvSpPr>
        <xdr:cNvPr id="135" name="楕円 134"/>
        <xdr:cNvSpPr/>
      </xdr:nvSpPr>
      <xdr:spPr bwMode="auto">
        <a:xfrm>
          <a:off x="4254500" y="682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328661</xdr:rowOff>
    </xdr:from>
    <xdr:ext cx="762000" cy="259045"/>
    <xdr:sp macro="" textlink="">
      <xdr:nvSpPr>
        <xdr:cNvPr id="136" name="テキスト ボックス 135"/>
        <xdr:cNvSpPr txBox="1"/>
      </xdr:nvSpPr>
      <xdr:spPr>
        <a:xfrm>
          <a:off x="3924300" y="65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162172</xdr:rowOff>
    </xdr:from>
    <xdr:to>
      <xdr:col>19</xdr:col>
      <xdr:colOff>38100</xdr:colOff>
      <xdr:row>35</xdr:row>
      <xdr:rowOff>263772</xdr:rowOff>
    </xdr:to>
    <xdr:sp macro="" textlink="">
      <xdr:nvSpPr>
        <xdr:cNvPr id="137" name="楕円 136"/>
        <xdr:cNvSpPr/>
      </xdr:nvSpPr>
      <xdr:spPr bwMode="auto">
        <a:xfrm>
          <a:off x="3556000" y="677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273949</xdr:rowOff>
    </xdr:from>
    <xdr:ext cx="762000" cy="259045"/>
    <xdr:sp macro="" textlink="">
      <xdr:nvSpPr>
        <xdr:cNvPr id="138" name="テキスト ボックス 137"/>
        <xdr:cNvSpPr txBox="1"/>
      </xdr:nvSpPr>
      <xdr:spPr>
        <a:xfrm>
          <a:off x="3225800" y="654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324898</xdr:rowOff>
    </xdr:from>
    <xdr:to>
      <xdr:col>15</xdr:col>
      <xdr:colOff>101600</xdr:colOff>
      <xdr:row>35</xdr:row>
      <xdr:rowOff>83598</xdr:rowOff>
    </xdr:to>
    <xdr:sp macro="" textlink="">
      <xdr:nvSpPr>
        <xdr:cNvPr id="139" name="楕円 138"/>
        <xdr:cNvSpPr/>
      </xdr:nvSpPr>
      <xdr:spPr bwMode="auto">
        <a:xfrm>
          <a:off x="2857500" y="659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93775</xdr:rowOff>
    </xdr:from>
    <xdr:ext cx="762000" cy="259045"/>
    <xdr:sp macro="" textlink="">
      <xdr:nvSpPr>
        <xdr:cNvPr id="140" name="テキスト ボックス 139"/>
        <xdr:cNvSpPr txBox="1"/>
      </xdr:nvSpPr>
      <xdr:spPr>
        <a:xfrm>
          <a:off x="2527300" y="63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61025</xdr:rowOff>
    </xdr:from>
    <xdr:to>
      <xdr:col>24</xdr:col>
      <xdr:colOff>63500</xdr:colOff>
      <xdr:row>34</xdr:row>
      <xdr:rowOff>96577</xdr:rowOff>
    </xdr:to>
    <xdr:cxnSp macro="">
      <xdr:nvCxnSpPr>
        <xdr:cNvPr id="59" name="直線コネクタ 58"/>
        <xdr:cNvCxnSpPr/>
      </xdr:nvCxnSpPr>
      <xdr:spPr>
        <a:xfrm>
          <a:off x="3797300" y="5890325"/>
          <a:ext cx="8382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61025</xdr:rowOff>
    </xdr:from>
    <xdr:to>
      <xdr:col>19</xdr:col>
      <xdr:colOff>177800</xdr:colOff>
      <xdr:row>34</xdr:row>
      <xdr:rowOff>107266</xdr:rowOff>
    </xdr:to>
    <xdr:cxnSp macro="">
      <xdr:nvCxnSpPr>
        <xdr:cNvPr id="62" name="直線コネクタ 61"/>
        <xdr:cNvCxnSpPr/>
      </xdr:nvCxnSpPr>
      <xdr:spPr>
        <a:xfrm flipV="1">
          <a:off x="2908300" y="5890325"/>
          <a:ext cx="889000" cy="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107266</xdr:rowOff>
    </xdr:from>
    <xdr:to>
      <xdr:col>15</xdr:col>
      <xdr:colOff>50800</xdr:colOff>
      <xdr:row>34</xdr:row>
      <xdr:rowOff>109936</xdr:rowOff>
    </xdr:to>
    <xdr:cxnSp macro="">
      <xdr:nvCxnSpPr>
        <xdr:cNvPr id="65" name="直線コネクタ 64"/>
        <xdr:cNvCxnSpPr/>
      </xdr:nvCxnSpPr>
      <xdr:spPr>
        <a:xfrm flipV="1">
          <a:off x="2019300" y="5936566"/>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33684</xdr:rowOff>
    </xdr:from>
    <xdr:to>
      <xdr:col>10</xdr:col>
      <xdr:colOff>114300</xdr:colOff>
      <xdr:row>34</xdr:row>
      <xdr:rowOff>109936</xdr:rowOff>
    </xdr:to>
    <xdr:cxnSp macro="">
      <xdr:nvCxnSpPr>
        <xdr:cNvPr id="68" name="直線コネクタ 67"/>
        <xdr:cNvCxnSpPr/>
      </xdr:nvCxnSpPr>
      <xdr:spPr>
        <a:xfrm>
          <a:off x="1130300" y="5862984"/>
          <a:ext cx="8890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45777</xdr:rowOff>
    </xdr:from>
    <xdr:to>
      <xdr:col>24</xdr:col>
      <xdr:colOff>114300</xdr:colOff>
      <xdr:row>34</xdr:row>
      <xdr:rowOff>147377</xdr:rowOff>
    </xdr:to>
    <xdr:sp macro="" textlink="">
      <xdr:nvSpPr>
        <xdr:cNvPr id="78" name="楕円 77"/>
        <xdr:cNvSpPr/>
      </xdr:nvSpPr>
      <xdr:spPr>
        <a:xfrm>
          <a:off x="4584700" y="58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68654</xdr:rowOff>
    </xdr:from>
    <xdr:ext cx="599010" cy="259045"/>
    <xdr:sp macro="" textlink="">
      <xdr:nvSpPr>
        <xdr:cNvPr id="79" name="人件費該当値テキスト"/>
        <xdr:cNvSpPr txBox="1"/>
      </xdr:nvSpPr>
      <xdr:spPr>
        <a:xfrm>
          <a:off x="4686300" y="572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10225</xdr:rowOff>
    </xdr:from>
    <xdr:to>
      <xdr:col>20</xdr:col>
      <xdr:colOff>38100</xdr:colOff>
      <xdr:row>34</xdr:row>
      <xdr:rowOff>111825</xdr:rowOff>
    </xdr:to>
    <xdr:sp macro="" textlink="">
      <xdr:nvSpPr>
        <xdr:cNvPr id="80" name="楕円 79"/>
        <xdr:cNvSpPr/>
      </xdr:nvSpPr>
      <xdr:spPr>
        <a:xfrm>
          <a:off x="3746500" y="58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128352</xdr:rowOff>
    </xdr:from>
    <xdr:ext cx="599010" cy="259045"/>
    <xdr:sp macro="" textlink="">
      <xdr:nvSpPr>
        <xdr:cNvPr id="81" name="テキスト ボックス 80"/>
        <xdr:cNvSpPr txBox="1"/>
      </xdr:nvSpPr>
      <xdr:spPr>
        <a:xfrm>
          <a:off x="3497795" y="561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56466</xdr:rowOff>
    </xdr:from>
    <xdr:to>
      <xdr:col>15</xdr:col>
      <xdr:colOff>101600</xdr:colOff>
      <xdr:row>34</xdr:row>
      <xdr:rowOff>158066</xdr:rowOff>
    </xdr:to>
    <xdr:sp macro="" textlink="">
      <xdr:nvSpPr>
        <xdr:cNvPr id="82" name="楕円 81"/>
        <xdr:cNvSpPr/>
      </xdr:nvSpPr>
      <xdr:spPr>
        <a:xfrm>
          <a:off x="2857500" y="58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3143</xdr:rowOff>
    </xdr:from>
    <xdr:ext cx="599010" cy="259045"/>
    <xdr:sp macro="" textlink="">
      <xdr:nvSpPr>
        <xdr:cNvPr id="83" name="テキスト ボックス 82"/>
        <xdr:cNvSpPr txBox="1"/>
      </xdr:nvSpPr>
      <xdr:spPr>
        <a:xfrm>
          <a:off x="2608795" y="56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59136</xdr:rowOff>
    </xdr:from>
    <xdr:to>
      <xdr:col>10</xdr:col>
      <xdr:colOff>165100</xdr:colOff>
      <xdr:row>34</xdr:row>
      <xdr:rowOff>160736</xdr:rowOff>
    </xdr:to>
    <xdr:sp macro="" textlink="">
      <xdr:nvSpPr>
        <xdr:cNvPr id="84" name="楕円 83"/>
        <xdr:cNvSpPr/>
      </xdr:nvSpPr>
      <xdr:spPr>
        <a:xfrm>
          <a:off x="1968500" y="58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5813</xdr:rowOff>
    </xdr:from>
    <xdr:ext cx="599010" cy="259045"/>
    <xdr:sp macro="" textlink="">
      <xdr:nvSpPr>
        <xdr:cNvPr id="85" name="テキスト ボックス 84"/>
        <xdr:cNvSpPr txBox="1"/>
      </xdr:nvSpPr>
      <xdr:spPr>
        <a:xfrm>
          <a:off x="1719795" y="56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154334</xdr:rowOff>
    </xdr:from>
    <xdr:to>
      <xdr:col>6</xdr:col>
      <xdr:colOff>38100</xdr:colOff>
      <xdr:row>34</xdr:row>
      <xdr:rowOff>84484</xdr:rowOff>
    </xdr:to>
    <xdr:sp macro="" textlink="">
      <xdr:nvSpPr>
        <xdr:cNvPr id="86" name="楕円 85"/>
        <xdr:cNvSpPr/>
      </xdr:nvSpPr>
      <xdr:spPr>
        <a:xfrm>
          <a:off x="1079500" y="58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101011</xdr:rowOff>
    </xdr:from>
    <xdr:ext cx="599010" cy="259045"/>
    <xdr:sp macro="" textlink="">
      <xdr:nvSpPr>
        <xdr:cNvPr id="87" name="テキスト ボックス 86"/>
        <xdr:cNvSpPr txBox="1"/>
      </xdr:nvSpPr>
      <xdr:spPr>
        <a:xfrm>
          <a:off x="830795" y="558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121344</xdr:rowOff>
    </xdr:from>
    <xdr:to>
      <xdr:col>24</xdr:col>
      <xdr:colOff>63500</xdr:colOff>
      <xdr:row>55</xdr:row>
      <xdr:rowOff>154344</xdr:rowOff>
    </xdr:to>
    <xdr:cxnSp macro="">
      <xdr:nvCxnSpPr>
        <xdr:cNvPr id="114" name="直線コネクタ 113"/>
        <xdr:cNvCxnSpPr/>
      </xdr:nvCxnSpPr>
      <xdr:spPr>
        <a:xfrm flipV="1">
          <a:off x="3797300" y="9551094"/>
          <a:ext cx="8382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134476</xdr:rowOff>
    </xdr:from>
    <xdr:ext cx="534377" cy="259045"/>
    <xdr:sp macro="" textlink="">
      <xdr:nvSpPr>
        <xdr:cNvPr id="115" name="物件費平均値テキスト"/>
        <xdr:cNvSpPr txBox="1"/>
      </xdr:nvSpPr>
      <xdr:spPr>
        <a:xfrm>
          <a:off x="4686300" y="956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142987</xdr:rowOff>
    </xdr:from>
    <xdr:to>
      <xdr:col>19</xdr:col>
      <xdr:colOff>177800</xdr:colOff>
      <xdr:row>55</xdr:row>
      <xdr:rowOff>154344</xdr:rowOff>
    </xdr:to>
    <xdr:cxnSp macro="">
      <xdr:nvCxnSpPr>
        <xdr:cNvPr id="117" name="直線コネクタ 116"/>
        <xdr:cNvCxnSpPr/>
      </xdr:nvCxnSpPr>
      <xdr:spPr>
        <a:xfrm>
          <a:off x="2908300" y="9572737"/>
          <a:ext cx="8890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142987</xdr:rowOff>
    </xdr:from>
    <xdr:to>
      <xdr:col>15</xdr:col>
      <xdr:colOff>50800</xdr:colOff>
      <xdr:row>55</xdr:row>
      <xdr:rowOff>164270</xdr:rowOff>
    </xdr:to>
    <xdr:cxnSp macro="">
      <xdr:nvCxnSpPr>
        <xdr:cNvPr id="120" name="直線コネクタ 119"/>
        <xdr:cNvCxnSpPr/>
      </xdr:nvCxnSpPr>
      <xdr:spPr>
        <a:xfrm flipV="1">
          <a:off x="2019300" y="9572737"/>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134398</xdr:rowOff>
    </xdr:from>
    <xdr:ext cx="534377" cy="259045"/>
    <xdr:sp macro="" textlink="">
      <xdr:nvSpPr>
        <xdr:cNvPr id="122" name="テキスト ボックス 121"/>
        <xdr:cNvSpPr txBox="1"/>
      </xdr:nvSpPr>
      <xdr:spPr>
        <a:xfrm>
          <a:off x="2641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160635</xdr:rowOff>
    </xdr:from>
    <xdr:to>
      <xdr:col>10</xdr:col>
      <xdr:colOff>114300</xdr:colOff>
      <xdr:row>55</xdr:row>
      <xdr:rowOff>164270</xdr:rowOff>
    </xdr:to>
    <xdr:cxnSp macro="">
      <xdr:nvCxnSpPr>
        <xdr:cNvPr id="123" name="直線コネクタ 122"/>
        <xdr:cNvCxnSpPr/>
      </xdr:nvCxnSpPr>
      <xdr:spPr>
        <a:xfrm>
          <a:off x="1130300" y="9590385"/>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103436</xdr:rowOff>
    </xdr:from>
    <xdr:ext cx="534377" cy="259045"/>
    <xdr:sp macro="" textlink="">
      <xdr:nvSpPr>
        <xdr:cNvPr id="127" name="テキスト ボックス 126"/>
        <xdr:cNvSpPr txBox="1"/>
      </xdr:nvSpPr>
      <xdr:spPr>
        <a:xfrm>
          <a:off x="863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70544</xdr:rowOff>
    </xdr:from>
    <xdr:to>
      <xdr:col>24</xdr:col>
      <xdr:colOff>114300</xdr:colOff>
      <xdr:row>56</xdr:row>
      <xdr:rowOff>694</xdr:rowOff>
    </xdr:to>
    <xdr:sp macro="" textlink="">
      <xdr:nvSpPr>
        <xdr:cNvPr id="133" name="楕円 132"/>
        <xdr:cNvSpPr/>
      </xdr:nvSpPr>
      <xdr:spPr>
        <a:xfrm>
          <a:off x="45847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93421</xdr:rowOff>
    </xdr:from>
    <xdr:ext cx="599010" cy="259045"/>
    <xdr:sp macro="" textlink="">
      <xdr:nvSpPr>
        <xdr:cNvPr id="134" name="物件費該当値テキスト"/>
        <xdr:cNvSpPr txBox="1"/>
      </xdr:nvSpPr>
      <xdr:spPr>
        <a:xfrm>
          <a:off x="4686300" y="93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103544</xdr:rowOff>
    </xdr:from>
    <xdr:to>
      <xdr:col>20</xdr:col>
      <xdr:colOff>38100</xdr:colOff>
      <xdr:row>56</xdr:row>
      <xdr:rowOff>33694</xdr:rowOff>
    </xdr:to>
    <xdr:sp macro="" textlink="">
      <xdr:nvSpPr>
        <xdr:cNvPr id="135" name="楕円 134"/>
        <xdr:cNvSpPr/>
      </xdr:nvSpPr>
      <xdr:spPr>
        <a:xfrm>
          <a:off x="3746500" y="95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50221</xdr:rowOff>
    </xdr:from>
    <xdr:ext cx="599010" cy="259045"/>
    <xdr:sp macro="" textlink="">
      <xdr:nvSpPr>
        <xdr:cNvPr id="136" name="テキスト ボックス 135"/>
        <xdr:cNvSpPr txBox="1"/>
      </xdr:nvSpPr>
      <xdr:spPr>
        <a:xfrm>
          <a:off x="3497795" y="930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92187</xdr:rowOff>
    </xdr:from>
    <xdr:to>
      <xdr:col>15</xdr:col>
      <xdr:colOff>101600</xdr:colOff>
      <xdr:row>56</xdr:row>
      <xdr:rowOff>22337</xdr:rowOff>
    </xdr:to>
    <xdr:sp macro="" textlink="">
      <xdr:nvSpPr>
        <xdr:cNvPr id="137" name="楕円 136"/>
        <xdr:cNvSpPr/>
      </xdr:nvSpPr>
      <xdr:spPr>
        <a:xfrm>
          <a:off x="2857500" y="9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38864</xdr:rowOff>
    </xdr:from>
    <xdr:ext cx="599010" cy="259045"/>
    <xdr:sp macro="" textlink="">
      <xdr:nvSpPr>
        <xdr:cNvPr id="138" name="テキスト ボックス 137"/>
        <xdr:cNvSpPr txBox="1"/>
      </xdr:nvSpPr>
      <xdr:spPr>
        <a:xfrm>
          <a:off x="2608795" y="9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113470</xdr:rowOff>
    </xdr:from>
    <xdr:to>
      <xdr:col>10</xdr:col>
      <xdr:colOff>165100</xdr:colOff>
      <xdr:row>56</xdr:row>
      <xdr:rowOff>43620</xdr:rowOff>
    </xdr:to>
    <xdr:sp macro="" textlink="">
      <xdr:nvSpPr>
        <xdr:cNvPr id="139" name="楕円 138"/>
        <xdr:cNvSpPr/>
      </xdr:nvSpPr>
      <xdr:spPr>
        <a:xfrm>
          <a:off x="1968500" y="95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60147</xdr:rowOff>
    </xdr:from>
    <xdr:ext cx="599010" cy="259045"/>
    <xdr:sp macro="" textlink="">
      <xdr:nvSpPr>
        <xdr:cNvPr id="140" name="テキスト ボックス 139"/>
        <xdr:cNvSpPr txBox="1"/>
      </xdr:nvSpPr>
      <xdr:spPr>
        <a:xfrm>
          <a:off x="1719795" y="93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109835</xdr:rowOff>
    </xdr:from>
    <xdr:to>
      <xdr:col>6</xdr:col>
      <xdr:colOff>38100</xdr:colOff>
      <xdr:row>56</xdr:row>
      <xdr:rowOff>39985</xdr:rowOff>
    </xdr:to>
    <xdr:sp macro="" textlink="">
      <xdr:nvSpPr>
        <xdr:cNvPr id="141" name="楕円 140"/>
        <xdr:cNvSpPr/>
      </xdr:nvSpPr>
      <xdr:spPr>
        <a:xfrm>
          <a:off x="1079500" y="95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56512</xdr:rowOff>
    </xdr:from>
    <xdr:ext cx="599010" cy="259045"/>
    <xdr:sp macro="" textlink="">
      <xdr:nvSpPr>
        <xdr:cNvPr id="142" name="テキスト ボックス 141"/>
        <xdr:cNvSpPr txBox="1"/>
      </xdr:nvSpPr>
      <xdr:spPr>
        <a:xfrm>
          <a:off x="830795" y="93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155817</xdr:rowOff>
    </xdr:from>
    <xdr:to>
      <xdr:col>24</xdr:col>
      <xdr:colOff>63500</xdr:colOff>
      <xdr:row>76</xdr:row>
      <xdr:rowOff>121145</xdr:rowOff>
    </xdr:to>
    <xdr:cxnSp macro="">
      <xdr:nvCxnSpPr>
        <xdr:cNvPr id="171" name="直線コネクタ 170"/>
        <xdr:cNvCxnSpPr/>
      </xdr:nvCxnSpPr>
      <xdr:spPr>
        <a:xfrm>
          <a:off x="3797300" y="13014567"/>
          <a:ext cx="838200" cy="1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81157</xdr:rowOff>
    </xdr:from>
    <xdr:ext cx="469744" cy="259045"/>
    <xdr:sp macro="" textlink="">
      <xdr:nvSpPr>
        <xdr:cNvPr id="172" name="維持補修費平均値テキスト"/>
        <xdr:cNvSpPr txBox="1"/>
      </xdr:nvSpPr>
      <xdr:spPr>
        <a:xfrm>
          <a:off x="4686300" y="1328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115583</xdr:rowOff>
    </xdr:from>
    <xdr:to>
      <xdr:col>19</xdr:col>
      <xdr:colOff>177800</xdr:colOff>
      <xdr:row>75</xdr:row>
      <xdr:rowOff>155817</xdr:rowOff>
    </xdr:to>
    <xdr:cxnSp macro="">
      <xdr:nvCxnSpPr>
        <xdr:cNvPr id="174" name="直線コネクタ 173"/>
        <xdr:cNvCxnSpPr/>
      </xdr:nvCxnSpPr>
      <xdr:spPr>
        <a:xfrm>
          <a:off x="2908300" y="12459983"/>
          <a:ext cx="889000" cy="5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385</xdr:rowOff>
    </xdr:from>
    <xdr:ext cx="469744" cy="259045"/>
    <xdr:sp macro="" textlink="">
      <xdr:nvSpPr>
        <xdr:cNvPr id="176" name="テキスト ボックス 175"/>
        <xdr:cNvSpPr txBox="1"/>
      </xdr:nvSpPr>
      <xdr:spPr>
        <a:xfrm>
          <a:off x="3562428" y="133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115583</xdr:rowOff>
    </xdr:from>
    <xdr:to>
      <xdr:col>15</xdr:col>
      <xdr:colOff>50800</xdr:colOff>
      <xdr:row>76</xdr:row>
      <xdr:rowOff>36982</xdr:rowOff>
    </xdr:to>
    <xdr:cxnSp macro="">
      <xdr:nvCxnSpPr>
        <xdr:cNvPr id="177" name="直線コネクタ 176"/>
        <xdr:cNvCxnSpPr/>
      </xdr:nvCxnSpPr>
      <xdr:spPr>
        <a:xfrm flipV="1">
          <a:off x="2019300" y="12459983"/>
          <a:ext cx="889000" cy="60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97235</xdr:rowOff>
    </xdr:from>
    <xdr:ext cx="469744" cy="259045"/>
    <xdr:sp macro="" textlink="">
      <xdr:nvSpPr>
        <xdr:cNvPr id="179" name="テキスト ボックス 178"/>
        <xdr:cNvSpPr txBox="1"/>
      </xdr:nvSpPr>
      <xdr:spPr>
        <a:xfrm>
          <a:off x="2673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36982</xdr:rowOff>
    </xdr:from>
    <xdr:to>
      <xdr:col>10</xdr:col>
      <xdr:colOff>114300</xdr:colOff>
      <xdr:row>76</xdr:row>
      <xdr:rowOff>117602</xdr:rowOff>
    </xdr:to>
    <xdr:cxnSp macro="">
      <xdr:nvCxnSpPr>
        <xdr:cNvPr id="180" name="直線コネクタ 179"/>
        <xdr:cNvCxnSpPr/>
      </xdr:nvCxnSpPr>
      <xdr:spPr>
        <a:xfrm flipV="1">
          <a:off x="1130300" y="13067182"/>
          <a:ext cx="889000" cy="8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149623</xdr:rowOff>
    </xdr:from>
    <xdr:ext cx="469744" cy="259045"/>
    <xdr:sp macro="" textlink="">
      <xdr:nvSpPr>
        <xdr:cNvPr id="182" name="テキスト ボックス 181"/>
        <xdr:cNvSpPr txBox="1"/>
      </xdr:nvSpPr>
      <xdr:spPr>
        <a:xfrm>
          <a:off x="1784428" y="133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84" name="テキスト ボックス 183"/>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70345</xdr:rowOff>
    </xdr:from>
    <xdr:to>
      <xdr:col>24</xdr:col>
      <xdr:colOff>114300</xdr:colOff>
      <xdr:row>77</xdr:row>
      <xdr:rowOff>495</xdr:rowOff>
    </xdr:to>
    <xdr:sp macro="" textlink="">
      <xdr:nvSpPr>
        <xdr:cNvPr id="190" name="楕円 189"/>
        <xdr:cNvSpPr/>
      </xdr:nvSpPr>
      <xdr:spPr>
        <a:xfrm>
          <a:off x="4584700" y="131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93222</xdr:rowOff>
    </xdr:from>
    <xdr:ext cx="534377" cy="259045"/>
    <xdr:sp macro="" textlink="">
      <xdr:nvSpPr>
        <xdr:cNvPr id="191" name="維持補修費該当値テキスト"/>
        <xdr:cNvSpPr txBox="1"/>
      </xdr:nvSpPr>
      <xdr:spPr>
        <a:xfrm>
          <a:off x="4686300"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105016</xdr:rowOff>
    </xdr:from>
    <xdr:to>
      <xdr:col>20</xdr:col>
      <xdr:colOff>38100</xdr:colOff>
      <xdr:row>76</xdr:row>
      <xdr:rowOff>35167</xdr:rowOff>
    </xdr:to>
    <xdr:sp macro="" textlink="">
      <xdr:nvSpPr>
        <xdr:cNvPr id="192" name="楕円 191"/>
        <xdr:cNvSpPr/>
      </xdr:nvSpPr>
      <xdr:spPr>
        <a:xfrm>
          <a:off x="3746500" y="12963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51693</xdr:rowOff>
    </xdr:from>
    <xdr:ext cx="534377" cy="259045"/>
    <xdr:sp macro="" textlink="">
      <xdr:nvSpPr>
        <xdr:cNvPr id="193" name="テキスト ボックス 192"/>
        <xdr:cNvSpPr txBox="1"/>
      </xdr:nvSpPr>
      <xdr:spPr>
        <a:xfrm>
          <a:off x="3530111" y="127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64783</xdr:rowOff>
    </xdr:from>
    <xdr:to>
      <xdr:col>15</xdr:col>
      <xdr:colOff>101600</xdr:colOff>
      <xdr:row>72</xdr:row>
      <xdr:rowOff>166383</xdr:rowOff>
    </xdr:to>
    <xdr:sp macro="" textlink="">
      <xdr:nvSpPr>
        <xdr:cNvPr id="194" name="楕円 193"/>
        <xdr:cNvSpPr/>
      </xdr:nvSpPr>
      <xdr:spPr>
        <a:xfrm>
          <a:off x="2857500" y="124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11460</xdr:rowOff>
    </xdr:from>
    <xdr:ext cx="534377" cy="259045"/>
    <xdr:sp macro="" textlink="">
      <xdr:nvSpPr>
        <xdr:cNvPr id="195" name="テキスト ボックス 194"/>
        <xdr:cNvSpPr txBox="1"/>
      </xdr:nvSpPr>
      <xdr:spPr>
        <a:xfrm>
          <a:off x="2641111" y="1218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157632</xdr:rowOff>
    </xdr:from>
    <xdr:to>
      <xdr:col>10</xdr:col>
      <xdr:colOff>165100</xdr:colOff>
      <xdr:row>76</xdr:row>
      <xdr:rowOff>87782</xdr:rowOff>
    </xdr:to>
    <xdr:sp macro="" textlink="">
      <xdr:nvSpPr>
        <xdr:cNvPr id="196" name="楕円 195"/>
        <xdr:cNvSpPr/>
      </xdr:nvSpPr>
      <xdr:spPr>
        <a:xfrm>
          <a:off x="1968500" y="130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104309</xdr:rowOff>
    </xdr:from>
    <xdr:ext cx="534377" cy="259045"/>
    <xdr:sp macro="" textlink="">
      <xdr:nvSpPr>
        <xdr:cNvPr id="197" name="テキスト ボックス 196"/>
        <xdr:cNvSpPr txBox="1"/>
      </xdr:nvSpPr>
      <xdr:spPr>
        <a:xfrm>
          <a:off x="1752111" y="127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66802</xdr:rowOff>
    </xdr:from>
    <xdr:to>
      <xdr:col>6</xdr:col>
      <xdr:colOff>38100</xdr:colOff>
      <xdr:row>76</xdr:row>
      <xdr:rowOff>168402</xdr:rowOff>
    </xdr:to>
    <xdr:sp macro="" textlink="">
      <xdr:nvSpPr>
        <xdr:cNvPr id="198" name="楕円 197"/>
        <xdr:cNvSpPr/>
      </xdr:nvSpPr>
      <xdr:spPr>
        <a:xfrm>
          <a:off x="1079500" y="130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13479</xdr:rowOff>
    </xdr:from>
    <xdr:ext cx="534377" cy="259045"/>
    <xdr:sp macro="" textlink="">
      <xdr:nvSpPr>
        <xdr:cNvPr id="199" name="テキスト ボックス 198"/>
        <xdr:cNvSpPr txBox="1"/>
      </xdr:nvSpPr>
      <xdr:spPr>
        <a:xfrm>
          <a:off x="863111" y="128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113412</xdr:rowOff>
    </xdr:from>
    <xdr:to>
      <xdr:col>24</xdr:col>
      <xdr:colOff>63500</xdr:colOff>
      <xdr:row>96</xdr:row>
      <xdr:rowOff>137773</xdr:rowOff>
    </xdr:to>
    <xdr:cxnSp macro="">
      <xdr:nvCxnSpPr>
        <xdr:cNvPr id="231" name="直線コネクタ 230"/>
        <xdr:cNvCxnSpPr/>
      </xdr:nvCxnSpPr>
      <xdr:spPr>
        <a:xfrm flipV="1">
          <a:off x="3797300" y="16572612"/>
          <a:ext cx="8382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137773</xdr:rowOff>
    </xdr:from>
    <xdr:to>
      <xdr:col>19</xdr:col>
      <xdr:colOff>177800</xdr:colOff>
      <xdr:row>96</xdr:row>
      <xdr:rowOff>139830</xdr:rowOff>
    </xdr:to>
    <xdr:cxnSp macro="">
      <xdr:nvCxnSpPr>
        <xdr:cNvPr id="234" name="直線コネクタ 233"/>
        <xdr:cNvCxnSpPr/>
      </xdr:nvCxnSpPr>
      <xdr:spPr>
        <a:xfrm flipV="1">
          <a:off x="2908300" y="1659697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127322</xdr:rowOff>
    </xdr:from>
    <xdr:to>
      <xdr:col>15</xdr:col>
      <xdr:colOff>50800</xdr:colOff>
      <xdr:row>96</xdr:row>
      <xdr:rowOff>139830</xdr:rowOff>
    </xdr:to>
    <xdr:cxnSp macro="">
      <xdr:nvCxnSpPr>
        <xdr:cNvPr id="237" name="直線コネクタ 236"/>
        <xdr:cNvCxnSpPr/>
      </xdr:nvCxnSpPr>
      <xdr:spPr>
        <a:xfrm>
          <a:off x="2019300" y="16586522"/>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127322</xdr:rowOff>
    </xdr:from>
    <xdr:to>
      <xdr:col>10</xdr:col>
      <xdr:colOff>114300</xdr:colOff>
      <xdr:row>97</xdr:row>
      <xdr:rowOff>17104</xdr:rowOff>
    </xdr:to>
    <xdr:cxnSp macro="">
      <xdr:nvCxnSpPr>
        <xdr:cNvPr id="240" name="直線コネクタ 239"/>
        <xdr:cNvCxnSpPr/>
      </xdr:nvCxnSpPr>
      <xdr:spPr>
        <a:xfrm flipV="1">
          <a:off x="1130300" y="16586522"/>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62612</xdr:rowOff>
    </xdr:from>
    <xdr:to>
      <xdr:col>24</xdr:col>
      <xdr:colOff>114300</xdr:colOff>
      <xdr:row>96</xdr:row>
      <xdr:rowOff>164212</xdr:rowOff>
    </xdr:to>
    <xdr:sp macro="" textlink="">
      <xdr:nvSpPr>
        <xdr:cNvPr id="250" name="楕円 249"/>
        <xdr:cNvSpPr/>
      </xdr:nvSpPr>
      <xdr:spPr>
        <a:xfrm>
          <a:off x="45847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85489</xdr:rowOff>
    </xdr:from>
    <xdr:ext cx="534377" cy="259045"/>
    <xdr:sp macro="" textlink="">
      <xdr:nvSpPr>
        <xdr:cNvPr id="251" name="扶助費該当値テキスト"/>
        <xdr:cNvSpPr txBox="1"/>
      </xdr:nvSpPr>
      <xdr:spPr>
        <a:xfrm>
          <a:off x="4686300" y="1637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86973</xdr:rowOff>
    </xdr:from>
    <xdr:to>
      <xdr:col>20</xdr:col>
      <xdr:colOff>38100</xdr:colOff>
      <xdr:row>97</xdr:row>
      <xdr:rowOff>17123</xdr:rowOff>
    </xdr:to>
    <xdr:sp macro="" textlink="">
      <xdr:nvSpPr>
        <xdr:cNvPr id="252" name="楕円 251"/>
        <xdr:cNvSpPr/>
      </xdr:nvSpPr>
      <xdr:spPr>
        <a:xfrm>
          <a:off x="3746500" y="16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33650</xdr:rowOff>
    </xdr:from>
    <xdr:ext cx="534377" cy="259045"/>
    <xdr:sp macro="" textlink="">
      <xdr:nvSpPr>
        <xdr:cNvPr id="253" name="テキスト ボックス 252"/>
        <xdr:cNvSpPr txBox="1"/>
      </xdr:nvSpPr>
      <xdr:spPr>
        <a:xfrm>
          <a:off x="3530111" y="163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89030</xdr:rowOff>
    </xdr:from>
    <xdr:to>
      <xdr:col>15</xdr:col>
      <xdr:colOff>101600</xdr:colOff>
      <xdr:row>97</xdr:row>
      <xdr:rowOff>19180</xdr:rowOff>
    </xdr:to>
    <xdr:sp macro="" textlink="">
      <xdr:nvSpPr>
        <xdr:cNvPr id="254" name="楕円 253"/>
        <xdr:cNvSpPr/>
      </xdr:nvSpPr>
      <xdr:spPr>
        <a:xfrm>
          <a:off x="2857500" y="165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35707</xdr:rowOff>
    </xdr:from>
    <xdr:ext cx="534377" cy="259045"/>
    <xdr:sp macro="" textlink="">
      <xdr:nvSpPr>
        <xdr:cNvPr id="255" name="テキスト ボックス 254"/>
        <xdr:cNvSpPr txBox="1"/>
      </xdr:nvSpPr>
      <xdr:spPr>
        <a:xfrm>
          <a:off x="2641111" y="163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76522</xdr:rowOff>
    </xdr:from>
    <xdr:to>
      <xdr:col>10</xdr:col>
      <xdr:colOff>165100</xdr:colOff>
      <xdr:row>97</xdr:row>
      <xdr:rowOff>6672</xdr:rowOff>
    </xdr:to>
    <xdr:sp macro="" textlink="">
      <xdr:nvSpPr>
        <xdr:cNvPr id="256" name="楕円 255"/>
        <xdr:cNvSpPr/>
      </xdr:nvSpPr>
      <xdr:spPr>
        <a:xfrm>
          <a:off x="1968500" y="165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23199</xdr:rowOff>
    </xdr:from>
    <xdr:ext cx="534377" cy="259045"/>
    <xdr:sp macro="" textlink="">
      <xdr:nvSpPr>
        <xdr:cNvPr id="257" name="テキスト ボックス 256"/>
        <xdr:cNvSpPr txBox="1"/>
      </xdr:nvSpPr>
      <xdr:spPr>
        <a:xfrm>
          <a:off x="1752111" y="1631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137754</xdr:rowOff>
    </xdr:from>
    <xdr:to>
      <xdr:col>6</xdr:col>
      <xdr:colOff>38100</xdr:colOff>
      <xdr:row>97</xdr:row>
      <xdr:rowOff>67904</xdr:rowOff>
    </xdr:to>
    <xdr:sp macro="" textlink="">
      <xdr:nvSpPr>
        <xdr:cNvPr id="258" name="楕円 257"/>
        <xdr:cNvSpPr/>
      </xdr:nvSpPr>
      <xdr:spPr>
        <a:xfrm>
          <a:off x="1079500" y="165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84431</xdr:rowOff>
    </xdr:from>
    <xdr:ext cx="534377" cy="259045"/>
    <xdr:sp macro="" textlink="">
      <xdr:nvSpPr>
        <xdr:cNvPr id="259" name="テキスト ボックス 258"/>
        <xdr:cNvSpPr txBox="1"/>
      </xdr:nvSpPr>
      <xdr:spPr>
        <a:xfrm>
          <a:off x="863111" y="163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104538</xdr:rowOff>
    </xdr:from>
    <xdr:to>
      <xdr:col>55</xdr:col>
      <xdr:colOff>0</xdr:colOff>
      <xdr:row>37</xdr:row>
      <xdr:rowOff>107219</xdr:rowOff>
    </xdr:to>
    <xdr:cxnSp macro="">
      <xdr:nvCxnSpPr>
        <xdr:cNvPr id="290" name="直線コネクタ 289"/>
        <xdr:cNvCxnSpPr/>
      </xdr:nvCxnSpPr>
      <xdr:spPr>
        <a:xfrm>
          <a:off x="9639300" y="6448188"/>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63388</xdr:rowOff>
    </xdr:from>
    <xdr:ext cx="534377" cy="259045"/>
    <xdr:sp macro="" textlink="">
      <xdr:nvSpPr>
        <xdr:cNvPr id="291" name="補助費等平均値テキスト"/>
        <xdr:cNvSpPr txBox="1"/>
      </xdr:nvSpPr>
      <xdr:spPr>
        <a:xfrm>
          <a:off x="10528300" y="64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104538</xdr:rowOff>
    </xdr:from>
    <xdr:to>
      <xdr:col>50</xdr:col>
      <xdr:colOff>114300</xdr:colOff>
      <xdr:row>37</xdr:row>
      <xdr:rowOff>106942</xdr:rowOff>
    </xdr:to>
    <xdr:cxnSp macro="">
      <xdr:nvCxnSpPr>
        <xdr:cNvPr id="293" name="直線コネクタ 292"/>
        <xdr:cNvCxnSpPr/>
      </xdr:nvCxnSpPr>
      <xdr:spPr>
        <a:xfrm flipV="1">
          <a:off x="8750300" y="6448188"/>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95740</xdr:rowOff>
    </xdr:from>
    <xdr:to>
      <xdr:col>45</xdr:col>
      <xdr:colOff>177800</xdr:colOff>
      <xdr:row>37</xdr:row>
      <xdr:rowOff>106942</xdr:rowOff>
    </xdr:to>
    <xdr:cxnSp macro="">
      <xdr:nvCxnSpPr>
        <xdr:cNvPr id="296" name="直線コネクタ 295"/>
        <xdr:cNvCxnSpPr/>
      </xdr:nvCxnSpPr>
      <xdr:spPr>
        <a:xfrm>
          <a:off x="7861300" y="6439390"/>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88892</xdr:rowOff>
    </xdr:from>
    <xdr:to>
      <xdr:col>41</xdr:col>
      <xdr:colOff>50800</xdr:colOff>
      <xdr:row>37</xdr:row>
      <xdr:rowOff>95740</xdr:rowOff>
    </xdr:to>
    <xdr:cxnSp macro="">
      <xdr:nvCxnSpPr>
        <xdr:cNvPr id="299" name="直線コネクタ 298"/>
        <xdr:cNvCxnSpPr/>
      </xdr:nvCxnSpPr>
      <xdr:spPr>
        <a:xfrm>
          <a:off x="6972300" y="6432542"/>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56419</xdr:rowOff>
    </xdr:from>
    <xdr:to>
      <xdr:col>55</xdr:col>
      <xdr:colOff>50800</xdr:colOff>
      <xdr:row>37</xdr:row>
      <xdr:rowOff>158019</xdr:rowOff>
    </xdr:to>
    <xdr:sp macro="" textlink="">
      <xdr:nvSpPr>
        <xdr:cNvPr id="309" name="楕円 308"/>
        <xdr:cNvSpPr/>
      </xdr:nvSpPr>
      <xdr:spPr>
        <a:xfrm>
          <a:off x="10426700" y="64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79296</xdr:rowOff>
    </xdr:from>
    <xdr:ext cx="599010" cy="259045"/>
    <xdr:sp macro="" textlink="">
      <xdr:nvSpPr>
        <xdr:cNvPr id="310" name="補助費等該当値テキスト"/>
        <xdr:cNvSpPr txBox="1"/>
      </xdr:nvSpPr>
      <xdr:spPr>
        <a:xfrm>
          <a:off x="10528300" y="625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53738</xdr:rowOff>
    </xdr:from>
    <xdr:to>
      <xdr:col>50</xdr:col>
      <xdr:colOff>165100</xdr:colOff>
      <xdr:row>37</xdr:row>
      <xdr:rowOff>155338</xdr:rowOff>
    </xdr:to>
    <xdr:sp macro="" textlink="">
      <xdr:nvSpPr>
        <xdr:cNvPr id="311" name="楕円 310"/>
        <xdr:cNvSpPr/>
      </xdr:nvSpPr>
      <xdr:spPr>
        <a:xfrm>
          <a:off x="9588500" y="63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xdr:rowOff>
    </xdr:from>
    <xdr:ext cx="599010" cy="259045"/>
    <xdr:sp macro="" textlink="">
      <xdr:nvSpPr>
        <xdr:cNvPr id="312" name="テキスト ボックス 311"/>
        <xdr:cNvSpPr txBox="1"/>
      </xdr:nvSpPr>
      <xdr:spPr>
        <a:xfrm>
          <a:off x="9339795" y="61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56142</xdr:rowOff>
    </xdr:from>
    <xdr:to>
      <xdr:col>46</xdr:col>
      <xdr:colOff>38100</xdr:colOff>
      <xdr:row>37</xdr:row>
      <xdr:rowOff>157742</xdr:rowOff>
    </xdr:to>
    <xdr:sp macro="" textlink="">
      <xdr:nvSpPr>
        <xdr:cNvPr id="313" name="楕円 312"/>
        <xdr:cNvSpPr/>
      </xdr:nvSpPr>
      <xdr:spPr>
        <a:xfrm>
          <a:off x="8699500" y="63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2819</xdr:rowOff>
    </xdr:from>
    <xdr:ext cx="599010" cy="259045"/>
    <xdr:sp macro="" textlink="">
      <xdr:nvSpPr>
        <xdr:cNvPr id="314" name="テキスト ボックス 313"/>
        <xdr:cNvSpPr txBox="1"/>
      </xdr:nvSpPr>
      <xdr:spPr>
        <a:xfrm>
          <a:off x="8450795" y="61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44940</xdr:rowOff>
    </xdr:from>
    <xdr:to>
      <xdr:col>41</xdr:col>
      <xdr:colOff>101600</xdr:colOff>
      <xdr:row>37</xdr:row>
      <xdr:rowOff>146540</xdr:rowOff>
    </xdr:to>
    <xdr:sp macro="" textlink="">
      <xdr:nvSpPr>
        <xdr:cNvPr id="315" name="楕円 314"/>
        <xdr:cNvSpPr/>
      </xdr:nvSpPr>
      <xdr:spPr>
        <a:xfrm>
          <a:off x="7810500" y="63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163067</xdr:rowOff>
    </xdr:from>
    <xdr:ext cx="599010" cy="259045"/>
    <xdr:sp macro="" textlink="">
      <xdr:nvSpPr>
        <xdr:cNvPr id="316" name="テキスト ボックス 315"/>
        <xdr:cNvSpPr txBox="1"/>
      </xdr:nvSpPr>
      <xdr:spPr>
        <a:xfrm>
          <a:off x="7561795" y="616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38092</xdr:rowOff>
    </xdr:from>
    <xdr:to>
      <xdr:col>36</xdr:col>
      <xdr:colOff>165100</xdr:colOff>
      <xdr:row>37</xdr:row>
      <xdr:rowOff>139692</xdr:rowOff>
    </xdr:to>
    <xdr:sp macro="" textlink="">
      <xdr:nvSpPr>
        <xdr:cNvPr id="317" name="楕円 316"/>
        <xdr:cNvSpPr/>
      </xdr:nvSpPr>
      <xdr:spPr>
        <a:xfrm>
          <a:off x="6921500" y="63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156219</xdr:rowOff>
    </xdr:from>
    <xdr:ext cx="599010" cy="259045"/>
    <xdr:sp macro="" textlink="">
      <xdr:nvSpPr>
        <xdr:cNvPr id="318" name="テキスト ボックス 317"/>
        <xdr:cNvSpPr txBox="1"/>
      </xdr:nvSpPr>
      <xdr:spPr>
        <a:xfrm>
          <a:off x="6672795" y="615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102080</xdr:rowOff>
    </xdr:from>
    <xdr:to>
      <xdr:col>55</xdr:col>
      <xdr:colOff>0</xdr:colOff>
      <xdr:row>57</xdr:row>
      <xdr:rowOff>110006</xdr:rowOff>
    </xdr:to>
    <xdr:cxnSp macro="">
      <xdr:nvCxnSpPr>
        <xdr:cNvPr id="347" name="直線コネクタ 346"/>
        <xdr:cNvCxnSpPr/>
      </xdr:nvCxnSpPr>
      <xdr:spPr>
        <a:xfrm>
          <a:off x="9639300" y="9874730"/>
          <a:ext cx="8382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41720</xdr:rowOff>
    </xdr:from>
    <xdr:to>
      <xdr:col>50</xdr:col>
      <xdr:colOff>114300</xdr:colOff>
      <xdr:row>57</xdr:row>
      <xdr:rowOff>102080</xdr:rowOff>
    </xdr:to>
    <xdr:cxnSp macro="">
      <xdr:nvCxnSpPr>
        <xdr:cNvPr id="350" name="直線コネクタ 349"/>
        <xdr:cNvCxnSpPr/>
      </xdr:nvCxnSpPr>
      <xdr:spPr>
        <a:xfrm>
          <a:off x="8750300" y="9814370"/>
          <a:ext cx="889000" cy="6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51607</xdr:rowOff>
    </xdr:from>
    <xdr:ext cx="599010" cy="259045"/>
    <xdr:sp macro="" textlink="">
      <xdr:nvSpPr>
        <xdr:cNvPr id="352" name="テキスト ボックス 351"/>
        <xdr:cNvSpPr txBox="1"/>
      </xdr:nvSpPr>
      <xdr:spPr>
        <a:xfrm>
          <a:off x="9339795" y="999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41720</xdr:rowOff>
    </xdr:from>
    <xdr:to>
      <xdr:col>45</xdr:col>
      <xdr:colOff>177800</xdr:colOff>
      <xdr:row>57</xdr:row>
      <xdr:rowOff>72076</xdr:rowOff>
    </xdr:to>
    <xdr:cxnSp macro="">
      <xdr:nvCxnSpPr>
        <xdr:cNvPr id="353" name="直線コネクタ 352"/>
        <xdr:cNvCxnSpPr/>
      </xdr:nvCxnSpPr>
      <xdr:spPr>
        <a:xfrm flipV="1">
          <a:off x="7861300" y="9814370"/>
          <a:ext cx="889000" cy="3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5" name="テキスト ボックス 354"/>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72076</xdr:rowOff>
    </xdr:from>
    <xdr:to>
      <xdr:col>41</xdr:col>
      <xdr:colOff>50800</xdr:colOff>
      <xdr:row>57</xdr:row>
      <xdr:rowOff>120204</xdr:rowOff>
    </xdr:to>
    <xdr:cxnSp macro="">
      <xdr:nvCxnSpPr>
        <xdr:cNvPr id="356" name="直線コネクタ 355"/>
        <xdr:cNvCxnSpPr/>
      </xdr:nvCxnSpPr>
      <xdr:spPr>
        <a:xfrm flipV="1">
          <a:off x="6972300" y="9844726"/>
          <a:ext cx="889000" cy="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107517</xdr:rowOff>
    </xdr:from>
    <xdr:ext cx="534377" cy="259045"/>
    <xdr:sp macro="" textlink="">
      <xdr:nvSpPr>
        <xdr:cNvPr id="358" name="テキスト ボックス 357"/>
        <xdr:cNvSpPr txBox="1"/>
      </xdr:nvSpPr>
      <xdr:spPr>
        <a:xfrm>
          <a:off x="7594111" y="100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0" name="テキスト ボックス 359"/>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59206</xdr:rowOff>
    </xdr:from>
    <xdr:to>
      <xdr:col>55</xdr:col>
      <xdr:colOff>50800</xdr:colOff>
      <xdr:row>57</xdr:row>
      <xdr:rowOff>160806</xdr:rowOff>
    </xdr:to>
    <xdr:sp macro="" textlink="">
      <xdr:nvSpPr>
        <xdr:cNvPr id="366" name="楕円 365"/>
        <xdr:cNvSpPr/>
      </xdr:nvSpPr>
      <xdr:spPr>
        <a:xfrm>
          <a:off x="10426700" y="98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82083</xdr:rowOff>
    </xdr:from>
    <xdr:ext cx="599010" cy="259045"/>
    <xdr:sp macro="" textlink="">
      <xdr:nvSpPr>
        <xdr:cNvPr id="367" name="普通建設事業費該当値テキスト"/>
        <xdr:cNvSpPr txBox="1"/>
      </xdr:nvSpPr>
      <xdr:spPr>
        <a:xfrm>
          <a:off x="10528300" y="968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51280</xdr:rowOff>
    </xdr:from>
    <xdr:to>
      <xdr:col>50</xdr:col>
      <xdr:colOff>165100</xdr:colOff>
      <xdr:row>57</xdr:row>
      <xdr:rowOff>152880</xdr:rowOff>
    </xdr:to>
    <xdr:sp macro="" textlink="">
      <xdr:nvSpPr>
        <xdr:cNvPr id="368" name="楕円 367"/>
        <xdr:cNvSpPr/>
      </xdr:nvSpPr>
      <xdr:spPr>
        <a:xfrm>
          <a:off x="9588500" y="98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169407</xdr:rowOff>
    </xdr:from>
    <xdr:ext cx="599010" cy="259045"/>
    <xdr:sp macro="" textlink="">
      <xdr:nvSpPr>
        <xdr:cNvPr id="369" name="テキスト ボックス 368"/>
        <xdr:cNvSpPr txBox="1"/>
      </xdr:nvSpPr>
      <xdr:spPr>
        <a:xfrm>
          <a:off x="9339795" y="95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162370</xdr:rowOff>
    </xdr:from>
    <xdr:to>
      <xdr:col>46</xdr:col>
      <xdr:colOff>38100</xdr:colOff>
      <xdr:row>57</xdr:row>
      <xdr:rowOff>92520</xdr:rowOff>
    </xdr:to>
    <xdr:sp macro="" textlink="">
      <xdr:nvSpPr>
        <xdr:cNvPr id="370" name="楕円 369"/>
        <xdr:cNvSpPr/>
      </xdr:nvSpPr>
      <xdr:spPr>
        <a:xfrm>
          <a:off x="8699500" y="97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109047</xdr:rowOff>
    </xdr:from>
    <xdr:ext cx="599010" cy="259045"/>
    <xdr:sp macro="" textlink="">
      <xdr:nvSpPr>
        <xdr:cNvPr id="371" name="テキスト ボックス 370"/>
        <xdr:cNvSpPr txBox="1"/>
      </xdr:nvSpPr>
      <xdr:spPr>
        <a:xfrm>
          <a:off x="8450795" y="953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21276</xdr:rowOff>
    </xdr:from>
    <xdr:to>
      <xdr:col>41</xdr:col>
      <xdr:colOff>101600</xdr:colOff>
      <xdr:row>57</xdr:row>
      <xdr:rowOff>122876</xdr:rowOff>
    </xdr:to>
    <xdr:sp macro="" textlink="">
      <xdr:nvSpPr>
        <xdr:cNvPr id="372" name="楕円 371"/>
        <xdr:cNvSpPr/>
      </xdr:nvSpPr>
      <xdr:spPr>
        <a:xfrm>
          <a:off x="7810500" y="97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139403</xdr:rowOff>
    </xdr:from>
    <xdr:ext cx="599010" cy="259045"/>
    <xdr:sp macro="" textlink="">
      <xdr:nvSpPr>
        <xdr:cNvPr id="373" name="テキスト ボックス 372"/>
        <xdr:cNvSpPr txBox="1"/>
      </xdr:nvSpPr>
      <xdr:spPr>
        <a:xfrm>
          <a:off x="7561795" y="95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69404</xdr:rowOff>
    </xdr:from>
    <xdr:to>
      <xdr:col>36</xdr:col>
      <xdr:colOff>165100</xdr:colOff>
      <xdr:row>57</xdr:row>
      <xdr:rowOff>171004</xdr:rowOff>
    </xdr:to>
    <xdr:sp macro="" textlink="">
      <xdr:nvSpPr>
        <xdr:cNvPr id="374" name="楕円 373"/>
        <xdr:cNvSpPr/>
      </xdr:nvSpPr>
      <xdr:spPr>
        <a:xfrm>
          <a:off x="6921500" y="98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16081</xdr:rowOff>
    </xdr:from>
    <xdr:ext cx="599010" cy="259045"/>
    <xdr:sp macro="" textlink="">
      <xdr:nvSpPr>
        <xdr:cNvPr id="375" name="テキスト ボックス 374"/>
        <xdr:cNvSpPr txBox="1"/>
      </xdr:nvSpPr>
      <xdr:spPr>
        <a:xfrm>
          <a:off x="6672795" y="961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71402</xdr:rowOff>
    </xdr:from>
    <xdr:to>
      <xdr:col>55</xdr:col>
      <xdr:colOff>0</xdr:colOff>
      <xdr:row>77</xdr:row>
      <xdr:rowOff>154539</xdr:rowOff>
    </xdr:to>
    <xdr:cxnSp macro="">
      <xdr:nvCxnSpPr>
        <xdr:cNvPr id="404" name="直線コネクタ 403"/>
        <xdr:cNvCxnSpPr/>
      </xdr:nvCxnSpPr>
      <xdr:spPr>
        <a:xfrm>
          <a:off x="9639300" y="13273052"/>
          <a:ext cx="838200" cy="8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71402</xdr:rowOff>
    </xdr:from>
    <xdr:to>
      <xdr:col>50</xdr:col>
      <xdr:colOff>114300</xdr:colOff>
      <xdr:row>77</xdr:row>
      <xdr:rowOff>168053</xdr:rowOff>
    </xdr:to>
    <xdr:cxnSp macro="">
      <xdr:nvCxnSpPr>
        <xdr:cNvPr id="407" name="直線コネクタ 406"/>
        <xdr:cNvCxnSpPr/>
      </xdr:nvCxnSpPr>
      <xdr:spPr>
        <a:xfrm flipV="1">
          <a:off x="8750300" y="13273052"/>
          <a:ext cx="889000" cy="9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133670</xdr:rowOff>
    </xdr:from>
    <xdr:ext cx="534377" cy="259045"/>
    <xdr:sp macro="" textlink="">
      <xdr:nvSpPr>
        <xdr:cNvPr id="409" name="テキスト ボックス 408"/>
        <xdr:cNvSpPr txBox="1"/>
      </xdr:nvSpPr>
      <xdr:spPr>
        <a:xfrm>
          <a:off x="9372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2947</xdr:rowOff>
    </xdr:from>
    <xdr:to>
      <xdr:col>45</xdr:col>
      <xdr:colOff>177800</xdr:colOff>
      <xdr:row>77</xdr:row>
      <xdr:rowOff>168053</xdr:rowOff>
    </xdr:to>
    <xdr:cxnSp macro="">
      <xdr:nvCxnSpPr>
        <xdr:cNvPr id="410" name="直線コネクタ 409"/>
        <xdr:cNvCxnSpPr/>
      </xdr:nvCxnSpPr>
      <xdr:spPr>
        <a:xfrm>
          <a:off x="7861300" y="13204597"/>
          <a:ext cx="889000" cy="1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109110</xdr:rowOff>
    </xdr:from>
    <xdr:to>
      <xdr:col>41</xdr:col>
      <xdr:colOff>50800</xdr:colOff>
      <xdr:row>77</xdr:row>
      <xdr:rowOff>2947</xdr:rowOff>
    </xdr:to>
    <xdr:cxnSp macro="">
      <xdr:nvCxnSpPr>
        <xdr:cNvPr id="413" name="直線コネクタ 412"/>
        <xdr:cNvCxnSpPr/>
      </xdr:nvCxnSpPr>
      <xdr:spPr>
        <a:xfrm>
          <a:off x="6972300" y="13139310"/>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5" name="テキスト ボックス 414"/>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103739</xdr:rowOff>
    </xdr:from>
    <xdr:to>
      <xdr:col>55</xdr:col>
      <xdr:colOff>50800</xdr:colOff>
      <xdr:row>78</xdr:row>
      <xdr:rowOff>33889</xdr:rowOff>
    </xdr:to>
    <xdr:sp macro="" textlink="">
      <xdr:nvSpPr>
        <xdr:cNvPr id="423" name="楕円 422"/>
        <xdr:cNvSpPr/>
      </xdr:nvSpPr>
      <xdr:spPr>
        <a:xfrm>
          <a:off x="10426700" y="133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126616</xdr:rowOff>
    </xdr:from>
    <xdr:ext cx="534377" cy="259045"/>
    <xdr:sp macro="" textlink="">
      <xdr:nvSpPr>
        <xdr:cNvPr id="424" name="普通建設事業費 （ うち新規整備　）該当値テキスト"/>
        <xdr:cNvSpPr txBox="1"/>
      </xdr:nvSpPr>
      <xdr:spPr>
        <a:xfrm>
          <a:off x="10528300" y="1315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20602</xdr:rowOff>
    </xdr:from>
    <xdr:to>
      <xdr:col>50</xdr:col>
      <xdr:colOff>165100</xdr:colOff>
      <xdr:row>77</xdr:row>
      <xdr:rowOff>122202</xdr:rowOff>
    </xdr:to>
    <xdr:sp macro="" textlink="">
      <xdr:nvSpPr>
        <xdr:cNvPr id="425" name="楕円 424"/>
        <xdr:cNvSpPr/>
      </xdr:nvSpPr>
      <xdr:spPr>
        <a:xfrm>
          <a:off x="9588500" y="132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138729</xdr:rowOff>
    </xdr:from>
    <xdr:ext cx="534377" cy="259045"/>
    <xdr:sp macro="" textlink="">
      <xdr:nvSpPr>
        <xdr:cNvPr id="426" name="テキスト ボックス 425"/>
        <xdr:cNvSpPr txBox="1"/>
      </xdr:nvSpPr>
      <xdr:spPr>
        <a:xfrm>
          <a:off x="9372111" y="129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117253</xdr:rowOff>
    </xdr:from>
    <xdr:to>
      <xdr:col>46</xdr:col>
      <xdr:colOff>38100</xdr:colOff>
      <xdr:row>78</xdr:row>
      <xdr:rowOff>47403</xdr:rowOff>
    </xdr:to>
    <xdr:sp macro="" textlink="">
      <xdr:nvSpPr>
        <xdr:cNvPr id="427" name="楕円 426"/>
        <xdr:cNvSpPr/>
      </xdr:nvSpPr>
      <xdr:spPr>
        <a:xfrm>
          <a:off x="8699500" y="133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63930</xdr:rowOff>
    </xdr:from>
    <xdr:ext cx="534377" cy="259045"/>
    <xdr:sp macro="" textlink="">
      <xdr:nvSpPr>
        <xdr:cNvPr id="428" name="テキスト ボックス 427"/>
        <xdr:cNvSpPr txBox="1"/>
      </xdr:nvSpPr>
      <xdr:spPr>
        <a:xfrm>
          <a:off x="8483111" y="130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123597</xdr:rowOff>
    </xdr:from>
    <xdr:to>
      <xdr:col>41</xdr:col>
      <xdr:colOff>101600</xdr:colOff>
      <xdr:row>77</xdr:row>
      <xdr:rowOff>53747</xdr:rowOff>
    </xdr:to>
    <xdr:sp macro="" textlink="">
      <xdr:nvSpPr>
        <xdr:cNvPr id="429" name="楕円 428"/>
        <xdr:cNvSpPr/>
      </xdr:nvSpPr>
      <xdr:spPr>
        <a:xfrm>
          <a:off x="7810500" y="131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70275</xdr:rowOff>
    </xdr:from>
    <xdr:ext cx="599010" cy="259045"/>
    <xdr:sp macro="" textlink="">
      <xdr:nvSpPr>
        <xdr:cNvPr id="430" name="テキスト ボックス 429"/>
        <xdr:cNvSpPr txBox="1"/>
      </xdr:nvSpPr>
      <xdr:spPr>
        <a:xfrm>
          <a:off x="7561795" y="1292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58310</xdr:rowOff>
    </xdr:from>
    <xdr:to>
      <xdr:col>36</xdr:col>
      <xdr:colOff>165100</xdr:colOff>
      <xdr:row>76</xdr:row>
      <xdr:rowOff>159910</xdr:rowOff>
    </xdr:to>
    <xdr:sp macro="" textlink="">
      <xdr:nvSpPr>
        <xdr:cNvPr id="431" name="楕円 430"/>
        <xdr:cNvSpPr/>
      </xdr:nvSpPr>
      <xdr:spPr>
        <a:xfrm>
          <a:off x="6921500" y="130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4987</xdr:rowOff>
    </xdr:from>
    <xdr:ext cx="599010" cy="259045"/>
    <xdr:sp macro="" textlink="">
      <xdr:nvSpPr>
        <xdr:cNvPr id="432" name="テキスト ボックス 431"/>
        <xdr:cNvSpPr txBox="1"/>
      </xdr:nvSpPr>
      <xdr:spPr>
        <a:xfrm>
          <a:off x="6672795" y="1286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21126</xdr:rowOff>
    </xdr:from>
    <xdr:to>
      <xdr:col>55</xdr:col>
      <xdr:colOff>0</xdr:colOff>
      <xdr:row>97</xdr:row>
      <xdr:rowOff>95517</xdr:rowOff>
    </xdr:to>
    <xdr:cxnSp macro="">
      <xdr:nvCxnSpPr>
        <xdr:cNvPr id="459" name="直線コネクタ 458"/>
        <xdr:cNvCxnSpPr/>
      </xdr:nvCxnSpPr>
      <xdr:spPr>
        <a:xfrm flipV="1">
          <a:off x="9639300" y="16651776"/>
          <a:ext cx="8382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0" name="普通建設事業費 （ うち更新整備　）平均値テキスト"/>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14359</xdr:rowOff>
    </xdr:from>
    <xdr:to>
      <xdr:col>50</xdr:col>
      <xdr:colOff>114300</xdr:colOff>
      <xdr:row>97</xdr:row>
      <xdr:rowOff>95517</xdr:rowOff>
    </xdr:to>
    <xdr:cxnSp macro="">
      <xdr:nvCxnSpPr>
        <xdr:cNvPr id="462" name="直線コネクタ 461"/>
        <xdr:cNvCxnSpPr/>
      </xdr:nvCxnSpPr>
      <xdr:spPr>
        <a:xfrm>
          <a:off x="8750300" y="16473559"/>
          <a:ext cx="889000" cy="25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14359</xdr:rowOff>
    </xdr:from>
    <xdr:to>
      <xdr:col>45</xdr:col>
      <xdr:colOff>177800</xdr:colOff>
      <xdr:row>97</xdr:row>
      <xdr:rowOff>54643</xdr:rowOff>
    </xdr:to>
    <xdr:cxnSp macro="">
      <xdr:nvCxnSpPr>
        <xdr:cNvPr id="465" name="直線コネクタ 464"/>
        <xdr:cNvCxnSpPr/>
      </xdr:nvCxnSpPr>
      <xdr:spPr>
        <a:xfrm flipV="1">
          <a:off x="7861300" y="16473559"/>
          <a:ext cx="889000" cy="2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7" name="テキスト ボックス 466"/>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54643</xdr:rowOff>
    </xdr:from>
    <xdr:to>
      <xdr:col>41</xdr:col>
      <xdr:colOff>50800</xdr:colOff>
      <xdr:row>98</xdr:row>
      <xdr:rowOff>61002</xdr:rowOff>
    </xdr:to>
    <xdr:cxnSp macro="">
      <xdr:nvCxnSpPr>
        <xdr:cNvPr id="468" name="直線コネクタ 467"/>
        <xdr:cNvCxnSpPr/>
      </xdr:nvCxnSpPr>
      <xdr:spPr>
        <a:xfrm flipV="1">
          <a:off x="6972300" y="16685293"/>
          <a:ext cx="889000" cy="1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151685</xdr:rowOff>
    </xdr:from>
    <xdr:ext cx="534377" cy="259045"/>
    <xdr:sp macro="" textlink="">
      <xdr:nvSpPr>
        <xdr:cNvPr id="470" name="テキスト ボックス 469"/>
        <xdr:cNvSpPr txBox="1"/>
      </xdr:nvSpPr>
      <xdr:spPr>
        <a:xfrm>
          <a:off x="7594111" y="16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141776</xdr:rowOff>
    </xdr:from>
    <xdr:to>
      <xdr:col>55</xdr:col>
      <xdr:colOff>50800</xdr:colOff>
      <xdr:row>97</xdr:row>
      <xdr:rowOff>71926</xdr:rowOff>
    </xdr:to>
    <xdr:sp macro="" textlink="">
      <xdr:nvSpPr>
        <xdr:cNvPr id="478" name="楕円 477"/>
        <xdr:cNvSpPr/>
      </xdr:nvSpPr>
      <xdr:spPr>
        <a:xfrm>
          <a:off x="10426700" y="1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164653</xdr:rowOff>
    </xdr:from>
    <xdr:ext cx="534377" cy="259045"/>
    <xdr:sp macro="" textlink="">
      <xdr:nvSpPr>
        <xdr:cNvPr id="479" name="普通建設事業費 （ うち更新整備　）該当値テキスト"/>
        <xdr:cNvSpPr txBox="1"/>
      </xdr:nvSpPr>
      <xdr:spPr>
        <a:xfrm>
          <a:off x="10528300" y="1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44717</xdr:rowOff>
    </xdr:from>
    <xdr:to>
      <xdr:col>50</xdr:col>
      <xdr:colOff>165100</xdr:colOff>
      <xdr:row>97</xdr:row>
      <xdr:rowOff>146317</xdr:rowOff>
    </xdr:to>
    <xdr:sp macro="" textlink="">
      <xdr:nvSpPr>
        <xdr:cNvPr id="480" name="楕円 479"/>
        <xdr:cNvSpPr/>
      </xdr:nvSpPr>
      <xdr:spPr>
        <a:xfrm>
          <a:off x="9588500" y="166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137444</xdr:rowOff>
    </xdr:from>
    <xdr:ext cx="534377" cy="259045"/>
    <xdr:sp macro="" textlink="">
      <xdr:nvSpPr>
        <xdr:cNvPr id="481" name="テキスト ボックス 480"/>
        <xdr:cNvSpPr txBox="1"/>
      </xdr:nvSpPr>
      <xdr:spPr>
        <a:xfrm>
          <a:off x="9372111" y="1676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135009</xdr:rowOff>
    </xdr:from>
    <xdr:to>
      <xdr:col>46</xdr:col>
      <xdr:colOff>38100</xdr:colOff>
      <xdr:row>96</xdr:row>
      <xdr:rowOff>65159</xdr:rowOff>
    </xdr:to>
    <xdr:sp macro="" textlink="">
      <xdr:nvSpPr>
        <xdr:cNvPr id="482" name="楕円 481"/>
        <xdr:cNvSpPr/>
      </xdr:nvSpPr>
      <xdr:spPr>
        <a:xfrm>
          <a:off x="8699500" y="164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81686</xdr:rowOff>
    </xdr:from>
    <xdr:ext cx="599010" cy="259045"/>
    <xdr:sp macro="" textlink="">
      <xdr:nvSpPr>
        <xdr:cNvPr id="483" name="テキスト ボックス 482"/>
        <xdr:cNvSpPr txBox="1"/>
      </xdr:nvSpPr>
      <xdr:spPr>
        <a:xfrm>
          <a:off x="8450795" y="1619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3843</xdr:rowOff>
    </xdr:from>
    <xdr:to>
      <xdr:col>41</xdr:col>
      <xdr:colOff>101600</xdr:colOff>
      <xdr:row>97</xdr:row>
      <xdr:rowOff>105443</xdr:rowOff>
    </xdr:to>
    <xdr:sp macro="" textlink="">
      <xdr:nvSpPr>
        <xdr:cNvPr id="484" name="楕円 483"/>
        <xdr:cNvSpPr/>
      </xdr:nvSpPr>
      <xdr:spPr>
        <a:xfrm>
          <a:off x="7810500" y="166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121970</xdr:rowOff>
    </xdr:from>
    <xdr:ext cx="534377" cy="259045"/>
    <xdr:sp macro="" textlink="">
      <xdr:nvSpPr>
        <xdr:cNvPr id="485" name="テキスト ボックス 484"/>
        <xdr:cNvSpPr txBox="1"/>
      </xdr:nvSpPr>
      <xdr:spPr>
        <a:xfrm>
          <a:off x="7594111" y="164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10202</xdr:rowOff>
    </xdr:from>
    <xdr:to>
      <xdr:col>36</xdr:col>
      <xdr:colOff>165100</xdr:colOff>
      <xdr:row>98</xdr:row>
      <xdr:rowOff>111802</xdr:rowOff>
    </xdr:to>
    <xdr:sp macro="" textlink="">
      <xdr:nvSpPr>
        <xdr:cNvPr id="486" name="楕円 485"/>
        <xdr:cNvSpPr/>
      </xdr:nvSpPr>
      <xdr:spPr>
        <a:xfrm>
          <a:off x="6921500" y="16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102929</xdr:rowOff>
    </xdr:from>
    <xdr:ext cx="534377" cy="259045"/>
    <xdr:sp macro="" textlink="">
      <xdr:nvSpPr>
        <xdr:cNvPr id="487" name="テキスト ボックス 486"/>
        <xdr:cNvSpPr txBox="1"/>
      </xdr:nvSpPr>
      <xdr:spPr>
        <a:xfrm>
          <a:off x="6705111" y="169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120250</xdr:rowOff>
    </xdr:from>
    <xdr:to>
      <xdr:col>85</xdr:col>
      <xdr:colOff>127000</xdr:colOff>
      <xdr:row>39</xdr:row>
      <xdr:rowOff>13456</xdr:rowOff>
    </xdr:to>
    <xdr:cxnSp macro="">
      <xdr:nvCxnSpPr>
        <xdr:cNvPr id="516" name="直線コネクタ 515"/>
        <xdr:cNvCxnSpPr/>
      </xdr:nvCxnSpPr>
      <xdr:spPr>
        <a:xfrm>
          <a:off x="15481300" y="6635350"/>
          <a:ext cx="8382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120250</xdr:rowOff>
    </xdr:from>
    <xdr:to>
      <xdr:col>81</xdr:col>
      <xdr:colOff>50800</xdr:colOff>
      <xdr:row>39</xdr:row>
      <xdr:rowOff>11417</xdr:rowOff>
    </xdr:to>
    <xdr:cxnSp macro="">
      <xdr:nvCxnSpPr>
        <xdr:cNvPr id="519" name="直線コネクタ 518"/>
        <xdr:cNvCxnSpPr/>
      </xdr:nvCxnSpPr>
      <xdr:spPr>
        <a:xfrm flipV="1">
          <a:off x="14592300" y="6635350"/>
          <a:ext cx="889000" cy="6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11417</xdr:rowOff>
    </xdr:from>
    <xdr:to>
      <xdr:col>76</xdr:col>
      <xdr:colOff>114300</xdr:colOff>
      <xdr:row>39</xdr:row>
      <xdr:rowOff>44450</xdr:rowOff>
    </xdr:to>
    <xdr:cxnSp macro="">
      <xdr:nvCxnSpPr>
        <xdr:cNvPr id="522" name="直線コネクタ 521"/>
        <xdr:cNvCxnSpPr/>
      </xdr:nvCxnSpPr>
      <xdr:spPr>
        <a:xfrm flipV="1">
          <a:off x="13703300" y="6697967"/>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52318</xdr:rowOff>
    </xdr:from>
    <xdr:to>
      <xdr:col>71</xdr:col>
      <xdr:colOff>177800</xdr:colOff>
      <xdr:row>39</xdr:row>
      <xdr:rowOff>44450</xdr:rowOff>
    </xdr:to>
    <xdr:cxnSp macro="">
      <xdr:nvCxnSpPr>
        <xdr:cNvPr id="525" name="直線コネクタ 524"/>
        <xdr:cNvCxnSpPr/>
      </xdr:nvCxnSpPr>
      <xdr:spPr>
        <a:xfrm>
          <a:off x="12814300" y="6567418"/>
          <a:ext cx="889000" cy="16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114628</xdr:rowOff>
    </xdr:from>
    <xdr:ext cx="469744" cy="259045"/>
    <xdr:sp macro="" textlink="">
      <xdr:nvSpPr>
        <xdr:cNvPr id="529" name="テキスト ボックス 528"/>
        <xdr:cNvSpPr txBox="1"/>
      </xdr:nvSpPr>
      <xdr:spPr>
        <a:xfrm>
          <a:off x="12579428"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134106</xdr:rowOff>
    </xdr:from>
    <xdr:to>
      <xdr:col>85</xdr:col>
      <xdr:colOff>177800</xdr:colOff>
      <xdr:row>39</xdr:row>
      <xdr:rowOff>64256</xdr:rowOff>
    </xdr:to>
    <xdr:sp macro="" textlink="">
      <xdr:nvSpPr>
        <xdr:cNvPr id="535" name="楕円 534"/>
        <xdr:cNvSpPr/>
      </xdr:nvSpPr>
      <xdr:spPr>
        <a:xfrm>
          <a:off x="16268700" y="66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49033</xdr:rowOff>
    </xdr:from>
    <xdr:ext cx="469744" cy="259045"/>
    <xdr:sp macro="" textlink="">
      <xdr:nvSpPr>
        <xdr:cNvPr id="536" name="災害復旧事業費該当値テキスト"/>
        <xdr:cNvSpPr txBox="1"/>
      </xdr:nvSpPr>
      <xdr:spPr>
        <a:xfrm>
          <a:off x="16370300" y="65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69450</xdr:rowOff>
    </xdr:from>
    <xdr:to>
      <xdr:col>81</xdr:col>
      <xdr:colOff>101600</xdr:colOff>
      <xdr:row>38</xdr:row>
      <xdr:rowOff>171050</xdr:rowOff>
    </xdr:to>
    <xdr:sp macro="" textlink="">
      <xdr:nvSpPr>
        <xdr:cNvPr id="537" name="楕円 536"/>
        <xdr:cNvSpPr/>
      </xdr:nvSpPr>
      <xdr:spPr>
        <a:xfrm>
          <a:off x="15430500" y="65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162177</xdr:rowOff>
    </xdr:from>
    <xdr:ext cx="469744" cy="259045"/>
    <xdr:sp macro="" textlink="">
      <xdr:nvSpPr>
        <xdr:cNvPr id="538" name="テキスト ボックス 537"/>
        <xdr:cNvSpPr txBox="1"/>
      </xdr:nvSpPr>
      <xdr:spPr>
        <a:xfrm>
          <a:off x="15246428" y="667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132067</xdr:rowOff>
    </xdr:from>
    <xdr:to>
      <xdr:col>76</xdr:col>
      <xdr:colOff>165100</xdr:colOff>
      <xdr:row>39</xdr:row>
      <xdr:rowOff>62217</xdr:rowOff>
    </xdr:to>
    <xdr:sp macro="" textlink="">
      <xdr:nvSpPr>
        <xdr:cNvPr id="539" name="楕円 538"/>
        <xdr:cNvSpPr/>
      </xdr:nvSpPr>
      <xdr:spPr>
        <a:xfrm>
          <a:off x="14541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53344</xdr:rowOff>
    </xdr:from>
    <xdr:ext cx="469744" cy="259045"/>
    <xdr:sp macro="" textlink="">
      <xdr:nvSpPr>
        <xdr:cNvPr id="540" name="テキスト ボックス 539"/>
        <xdr:cNvSpPr txBox="1"/>
      </xdr:nvSpPr>
      <xdr:spPr>
        <a:xfrm>
          <a:off x="14357428" y="67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1518</xdr:rowOff>
    </xdr:from>
    <xdr:to>
      <xdr:col>67</xdr:col>
      <xdr:colOff>101600</xdr:colOff>
      <xdr:row>38</xdr:row>
      <xdr:rowOff>103118</xdr:rowOff>
    </xdr:to>
    <xdr:sp macro="" textlink="">
      <xdr:nvSpPr>
        <xdr:cNvPr id="543" name="楕円 542"/>
        <xdr:cNvSpPr/>
      </xdr:nvSpPr>
      <xdr:spPr>
        <a:xfrm>
          <a:off x="12763500" y="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119645</xdr:rowOff>
    </xdr:from>
    <xdr:ext cx="469744" cy="259045"/>
    <xdr:sp macro="" textlink="">
      <xdr:nvSpPr>
        <xdr:cNvPr id="544" name="テキスト ボックス 543"/>
        <xdr:cNvSpPr txBox="1"/>
      </xdr:nvSpPr>
      <xdr:spPr>
        <a:xfrm>
          <a:off x="12579428" y="6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167673</xdr:rowOff>
    </xdr:from>
    <xdr:to>
      <xdr:col>85</xdr:col>
      <xdr:colOff>127000</xdr:colOff>
      <xdr:row>75</xdr:row>
      <xdr:rowOff>95702</xdr:rowOff>
    </xdr:to>
    <xdr:cxnSp macro="">
      <xdr:nvCxnSpPr>
        <xdr:cNvPr id="622" name="直線コネクタ 621"/>
        <xdr:cNvCxnSpPr/>
      </xdr:nvCxnSpPr>
      <xdr:spPr>
        <a:xfrm>
          <a:off x="15481300" y="12854973"/>
          <a:ext cx="8382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28077</xdr:rowOff>
    </xdr:from>
    <xdr:ext cx="534377" cy="259045"/>
    <xdr:sp macro="" textlink="">
      <xdr:nvSpPr>
        <xdr:cNvPr id="623" name="公債費平均値テキスト"/>
        <xdr:cNvSpPr txBox="1"/>
      </xdr:nvSpPr>
      <xdr:spPr>
        <a:xfrm>
          <a:off x="16370300" y="130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131364</xdr:rowOff>
    </xdr:from>
    <xdr:to>
      <xdr:col>81</xdr:col>
      <xdr:colOff>50800</xdr:colOff>
      <xdr:row>74</xdr:row>
      <xdr:rowOff>167673</xdr:rowOff>
    </xdr:to>
    <xdr:cxnSp macro="">
      <xdr:nvCxnSpPr>
        <xdr:cNvPr id="625" name="直線コネクタ 624"/>
        <xdr:cNvCxnSpPr/>
      </xdr:nvCxnSpPr>
      <xdr:spPr>
        <a:xfrm>
          <a:off x="14592300" y="12818664"/>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170280</xdr:rowOff>
    </xdr:from>
    <xdr:ext cx="534377" cy="259045"/>
    <xdr:sp macro="" textlink="">
      <xdr:nvSpPr>
        <xdr:cNvPr id="627" name="テキスト ボックス 626"/>
        <xdr:cNvSpPr txBox="1"/>
      </xdr:nvSpPr>
      <xdr:spPr>
        <a:xfrm>
          <a:off x="15214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88783</xdr:rowOff>
    </xdr:from>
    <xdr:to>
      <xdr:col>76</xdr:col>
      <xdr:colOff>114300</xdr:colOff>
      <xdr:row>74</xdr:row>
      <xdr:rowOff>131364</xdr:rowOff>
    </xdr:to>
    <xdr:cxnSp macro="">
      <xdr:nvCxnSpPr>
        <xdr:cNvPr id="628" name="直線コネクタ 627"/>
        <xdr:cNvCxnSpPr/>
      </xdr:nvCxnSpPr>
      <xdr:spPr>
        <a:xfrm>
          <a:off x="13703300" y="12776083"/>
          <a:ext cx="889000" cy="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157754</xdr:rowOff>
    </xdr:from>
    <xdr:ext cx="534377" cy="259045"/>
    <xdr:sp macro="" textlink="">
      <xdr:nvSpPr>
        <xdr:cNvPr id="630" name="テキスト ボックス 629"/>
        <xdr:cNvSpPr txBox="1"/>
      </xdr:nvSpPr>
      <xdr:spPr>
        <a:xfrm>
          <a:off x="14325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37097</xdr:rowOff>
    </xdr:from>
    <xdr:to>
      <xdr:col>71</xdr:col>
      <xdr:colOff>177800</xdr:colOff>
      <xdr:row>74</xdr:row>
      <xdr:rowOff>88783</xdr:rowOff>
    </xdr:to>
    <xdr:cxnSp macro="">
      <xdr:nvCxnSpPr>
        <xdr:cNvPr id="631" name="直線コネクタ 630"/>
        <xdr:cNvCxnSpPr/>
      </xdr:nvCxnSpPr>
      <xdr:spPr>
        <a:xfrm>
          <a:off x="12814300" y="12724397"/>
          <a:ext cx="8890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139084</xdr:rowOff>
    </xdr:from>
    <xdr:ext cx="534377" cy="259045"/>
    <xdr:sp macro="" textlink="">
      <xdr:nvSpPr>
        <xdr:cNvPr id="633" name="テキスト ボックス 632"/>
        <xdr:cNvSpPr txBox="1"/>
      </xdr:nvSpPr>
      <xdr:spPr>
        <a:xfrm>
          <a:off x="13436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169015</xdr:rowOff>
    </xdr:from>
    <xdr:ext cx="534377" cy="259045"/>
    <xdr:sp macro="" textlink="">
      <xdr:nvSpPr>
        <xdr:cNvPr id="635" name="テキスト ボックス 634"/>
        <xdr:cNvSpPr txBox="1"/>
      </xdr:nvSpPr>
      <xdr:spPr>
        <a:xfrm>
          <a:off x="12547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44902</xdr:rowOff>
    </xdr:from>
    <xdr:to>
      <xdr:col>85</xdr:col>
      <xdr:colOff>177800</xdr:colOff>
      <xdr:row>75</xdr:row>
      <xdr:rowOff>146503</xdr:rowOff>
    </xdr:to>
    <xdr:sp macro="" textlink="">
      <xdr:nvSpPr>
        <xdr:cNvPr id="641" name="楕円 640"/>
        <xdr:cNvSpPr/>
      </xdr:nvSpPr>
      <xdr:spPr>
        <a:xfrm>
          <a:off x="16268700" y="12903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67779</xdr:rowOff>
    </xdr:from>
    <xdr:ext cx="534377" cy="259045"/>
    <xdr:sp macro="" textlink="">
      <xdr:nvSpPr>
        <xdr:cNvPr id="642" name="公債費該当値テキスト"/>
        <xdr:cNvSpPr txBox="1"/>
      </xdr:nvSpPr>
      <xdr:spPr>
        <a:xfrm>
          <a:off x="16370300" y="127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116873</xdr:rowOff>
    </xdr:from>
    <xdr:to>
      <xdr:col>81</xdr:col>
      <xdr:colOff>101600</xdr:colOff>
      <xdr:row>75</xdr:row>
      <xdr:rowOff>47023</xdr:rowOff>
    </xdr:to>
    <xdr:sp macro="" textlink="">
      <xdr:nvSpPr>
        <xdr:cNvPr id="643" name="楕円 642"/>
        <xdr:cNvSpPr/>
      </xdr:nvSpPr>
      <xdr:spPr>
        <a:xfrm>
          <a:off x="15430500" y="12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63550</xdr:rowOff>
    </xdr:from>
    <xdr:ext cx="534377" cy="259045"/>
    <xdr:sp macro="" textlink="">
      <xdr:nvSpPr>
        <xdr:cNvPr id="644" name="テキスト ボックス 643"/>
        <xdr:cNvSpPr txBox="1"/>
      </xdr:nvSpPr>
      <xdr:spPr>
        <a:xfrm>
          <a:off x="15214111" y="125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80564</xdr:rowOff>
    </xdr:from>
    <xdr:to>
      <xdr:col>76</xdr:col>
      <xdr:colOff>165100</xdr:colOff>
      <xdr:row>75</xdr:row>
      <xdr:rowOff>10714</xdr:rowOff>
    </xdr:to>
    <xdr:sp macro="" textlink="">
      <xdr:nvSpPr>
        <xdr:cNvPr id="645" name="楕円 644"/>
        <xdr:cNvSpPr/>
      </xdr:nvSpPr>
      <xdr:spPr>
        <a:xfrm>
          <a:off x="14541500" y="127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27241</xdr:rowOff>
    </xdr:from>
    <xdr:ext cx="599010" cy="259045"/>
    <xdr:sp macro="" textlink="">
      <xdr:nvSpPr>
        <xdr:cNvPr id="646" name="テキスト ボックス 645"/>
        <xdr:cNvSpPr txBox="1"/>
      </xdr:nvSpPr>
      <xdr:spPr>
        <a:xfrm>
          <a:off x="14292795" y="1254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37983</xdr:rowOff>
    </xdr:from>
    <xdr:to>
      <xdr:col>72</xdr:col>
      <xdr:colOff>38100</xdr:colOff>
      <xdr:row>74</xdr:row>
      <xdr:rowOff>139583</xdr:rowOff>
    </xdr:to>
    <xdr:sp macro="" textlink="">
      <xdr:nvSpPr>
        <xdr:cNvPr id="647" name="楕円 646"/>
        <xdr:cNvSpPr/>
      </xdr:nvSpPr>
      <xdr:spPr>
        <a:xfrm>
          <a:off x="13652500" y="12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156110</xdr:rowOff>
    </xdr:from>
    <xdr:ext cx="599010" cy="259045"/>
    <xdr:sp macro="" textlink="">
      <xdr:nvSpPr>
        <xdr:cNvPr id="648" name="テキスト ボックス 647"/>
        <xdr:cNvSpPr txBox="1"/>
      </xdr:nvSpPr>
      <xdr:spPr>
        <a:xfrm>
          <a:off x="13403795" y="1250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157747</xdr:rowOff>
    </xdr:from>
    <xdr:to>
      <xdr:col>67</xdr:col>
      <xdr:colOff>101600</xdr:colOff>
      <xdr:row>74</xdr:row>
      <xdr:rowOff>87897</xdr:rowOff>
    </xdr:to>
    <xdr:sp macro="" textlink="">
      <xdr:nvSpPr>
        <xdr:cNvPr id="649" name="楕円 648"/>
        <xdr:cNvSpPr/>
      </xdr:nvSpPr>
      <xdr:spPr>
        <a:xfrm>
          <a:off x="12763500" y="12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104424</xdr:rowOff>
    </xdr:from>
    <xdr:ext cx="599010" cy="259045"/>
    <xdr:sp macro="" textlink="">
      <xdr:nvSpPr>
        <xdr:cNvPr id="650" name="テキスト ボックス 649"/>
        <xdr:cNvSpPr txBox="1"/>
      </xdr:nvSpPr>
      <xdr:spPr>
        <a:xfrm>
          <a:off x="12514795" y="12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42011</xdr:rowOff>
    </xdr:from>
    <xdr:to>
      <xdr:col>85</xdr:col>
      <xdr:colOff>127000</xdr:colOff>
      <xdr:row>98</xdr:row>
      <xdr:rowOff>154000</xdr:rowOff>
    </xdr:to>
    <xdr:cxnSp macro="">
      <xdr:nvCxnSpPr>
        <xdr:cNvPr id="679" name="直線コネクタ 678"/>
        <xdr:cNvCxnSpPr/>
      </xdr:nvCxnSpPr>
      <xdr:spPr>
        <a:xfrm flipV="1">
          <a:off x="15481300" y="16844111"/>
          <a:ext cx="838200" cy="1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154000</xdr:rowOff>
    </xdr:from>
    <xdr:to>
      <xdr:col>81</xdr:col>
      <xdr:colOff>50800</xdr:colOff>
      <xdr:row>99</xdr:row>
      <xdr:rowOff>34113</xdr:rowOff>
    </xdr:to>
    <xdr:cxnSp macro="">
      <xdr:nvCxnSpPr>
        <xdr:cNvPr id="682" name="直線コネクタ 681"/>
        <xdr:cNvCxnSpPr/>
      </xdr:nvCxnSpPr>
      <xdr:spPr>
        <a:xfrm flipV="1">
          <a:off x="14592300" y="16956100"/>
          <a:ext cx="889000" cy="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104687</xdr:rowOff>
    </xdr:from>
    <xdr:to>
      <xdr:col>76</xdr:col>
      <xdr:colOff>114300</xdr:colOff>
      <xdr:row>99</xdr:row>
      <xdr:rowOff>34113</xdr:rowOff>
    </xdr:to>
    <xdr:cxnSp macro="">
      <xdr:nvCxnSpPr>
        <xdr:cNvPr id="685" name="直線コネクタ 684"/>
        <xdr:cNvCxnSpPr/>
      </xdr:nvCxnSpPr>
      <xdr:spPr>
        <a:xfrm>
          <a:off x="13703300" y="16735337"/>
          <a:ext cx="889000" cy="2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104687</xdr:rowOff>
    </xdr:from>
    <xdr:to>
      <xdr:col>71</xdr:col>
      <xdr:colOff>177800</xdr:colOff>
      <xdr:row>97</xdr:row>
      <xdr:rowOff>170421</xdr:rowOff>
    </xdr:to>
    <xdr:cxnSp macro="">
      <xdr:nvCxnSpPr>
        <xdr:cNvPr id="688" name="直線コネクタ 687"/>
        <xdr:cNvCxnSpPr/>
      </xdr:nvCxnSpPr>
      <xdr:spPr>
        <a:xfrm flipV="1">
          <a:off x="12814300" y="16735337"/>
          <a:ext cx="889000" cy="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162661</xdr:rowOff>
    </xdr:from>
    <xdr:to>
      <xdr:col>85</xdr:col>
      <xdr:colOff>177800</xdr:colOff>
      <xdr:row>98</xdr:row>
      <xdr:rowOff>92811</xdr:rowOff>
    </xdr:to>
    <xdr:sp macro="" textlink="">
      <xdr:nvSpPr>
        <xdr:cNvPr id="698" name="楕円 697"/>
        <xdr:cNvSpPr/>
      </xdr:nvSpPr>
      <xdr:spPr>
        <a:xfrm>
          <a:off x="16268700" y="167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141088</xdr:rowOff>
    </xdr:from>
    <xdr:ext cx="534377" cy="259045"/>
    <xdr:sp macro="" textlink="">
      <xdr:nvSpPr>
        <xdr:cNvPr id="699" name="積立金該当値テキスト"/>
        <xdr:cNvSpPr txBox="1"/>
      </xdr:nvSpPr>
      <xdr:spPr>
        <a:xfrm>
          <a:off x="16370300" y="167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103200</xdr:rowOff>
    </xdr:from>
    <xdr:to>
      <xdr:col>81</xdr:col>
      <xdr:colOff>101600</xdr:colOff>
      <xdr:row>99</xdr:row>
      <xdr:rowOff>33350</xdr:rowOff>
    </xdr:to>
    <xdr:sp macro="" textlink="">
      <xdr:nvSpPr>
        <xdr:cNvPr id="700" name="楕円 699"/>
        <xdr:cNvSpPr/>
      </xdr:nvSpPr>
      <xdr:spPr>
        <a:xfrm>
          <a:off x="15430500" y="16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24477</xdr:rowOff>
    </xdr:from>
    <xdr:ext cx="469744" cy="259045"/>
    <xdr:sp macro="" textlink="">
      <xdr:nvSpPr>
        <xdr:cNvPr id="701" name="テキスト ボックス 700"/>
        <xdr:cNvSpPr txBox="1"/>
      </xdr:nvSpPr>
      <xdr:spPr>
        <a:xfrm>
          <a:off x="15246428" y="169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154763</xdr:rowOff>
    </xdr:from>
    <xdr:to>
      <xdr:col>76</xdr:col>
      <xdr:colOff>165100</xdr:colOff>
      <xdr:row>99</xdr:row>
      <xdr:rowOff>84913</xdr:rowOff>
    </xdr:to>
    <xdr:sp macro="" textlink="">
      <xdr:nvSpPr>
        <xdr:cNvPr id="702" name="楕円 701"/>
        <xdr:cNvSpPr/>
      </xdr:nvSpPr>
      <xdr:spPr>
        <a:xfrm>
          <a:off x="14541500" y="1695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76040</xdr:rowOff>
    </xdr:from>
    <xdr:ext cx="378565" cy="259045"/>
    <xdr:sp macro="" textlink="">
      <xdr:nvSpPr>
        <xdr:cNvPr id="703" name="テキスト ボックス 702"/>
        <xdr:cNvSpPr txBox="1"/>
      </xdr:nvSpPr>
      <xdr:spPr>
        <a:xfrm>
          <a:off x="14403017" y="1704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53887</xdr:rowOff>
    </xdr:from>
    <xdr:to>
      <xdr:col>72</xdr:col>
      <xdr:colOff>38100</xdr:colOff>
      <xdr:row>97</xdr:row>
      <xdr:rowOff>155487</xdr:rowOff>
    </xdr:to>
    <xdr:sp macro="" textlink="">
      <xdr:nvSpPr>
        <xdr:cNvPr id="704" name="楕円 703"/>
        <xdr:cNvSpPr/>
      </xdr:nvSpPr>
      <xdr:spPr>
        <a:xfrm>
          <a:off x="13652500" y="166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146614</xdr:rowOff>
    </xdr:from>
    <xdr:ext cx="534377" cy="259045"/>
    <xdr:sp macro="" textlink="">
      <xdr:nvSpPr>
        <xdr:cNvPr id="705" name="テキスト ボックス 704"/>
        <xdr:cNvSpPr txBox="1"/>
      </xdr:nvSpPr>
      <xdr:spPr>
        <a:xfrm>
          <a:off x="13436111" y="167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119621</xdr:rowOff>
    </xdr:from>
    <xdr:to>
      <xdr:col>67</xdr:col>
      <xdr:colOff>101600</xdr:colOff>
      <xdr:row>98</xdr:row>
      <xdr:rowOff>49771</xdr:rowOff>
    </xdr:to>
    <xdr:sp macro="" textlink="">
      <xdr:nvSpPr>
        <xdr:cNvPr id="706" name="楕円 705"/>
        <xdr:cNvSpPr/>
      </xdr:nvSpPr>
      <xdr:spPr>
        <a:xfrm>
          <a:off x="12763500" y="1675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40898</xdr:rowOff>
    </xdr:from>
    <xdr:ext cx="534377" cy="259045"/>
    <xdr:sp macro="" textlink="">
      <xdr:nvSpPr>
        <xdr:cNvPr id="707" name="テキスト ボックス 706"/>
        <xdr:cNvSpPr txBox="1"/>
      </xdr:nvSpPr>
      <xdr:spPr>
        <a:xfrm>
          <a:off x="12547111" y="1684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117891</xdr:rowOff>
    </xdr:from>
    <xdr:to>
      <xdr:col>116</xdr:col>
      <xdr:colOff>63500</xdr:colOff>
      <xdr:row>38</xdr:row>
      <xdr:rowOff>139700</xdr:rowOff>
    </xdr:to>
    <xdr:cxnSp macro="">
      <xdr:nvCxnSpPr>
        <xdr:cNvPr id="734" name="直線コネクタ 733"/>
        <xdr:cNvCxnSpPr/>
      </xdr:nvCxnSpPr>
      <xdr:spPr>
        <a:xfrm flipV="1">
          <a:off x="21323300" y="6632991"/>
          <a:ext cx="8382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135288</xdr:rowOff>
    </xdr:from>
    <xdr:to>
      <xdr:col>111</xdr:col>
      <xdr:colOff>177800</xdr:colOff>
      <xdr:row>38</xdr:row>
      <xdr:rowOff>139700</xdr:rowOff>
    </xdr:to>
    <xdr:cxnSp macro="">
      <xdr:nvCxnSpPr>
        <xdr:cNvPr id="737" name="直線コネクタ 736"/>
        <xdr:cNvCxnSpPr/>
      </xdr:nvCxnSpPr>
      <xdr:spPr>
        <a:xfrm>
          <a:off x="20434300" y="6650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135288</xdr:rowOff>
    </xdr:from>
    <xdr:to>
      <xdr:col>107</xdr:col>
      <xdr:colOff>50800</xdr:colOff>
      <xdr:row>38</xdr:row>
      <xdr:rowOff>139700</xdr:rowOff>
    </xdr:to>
    <xdr:cxnSp macro="">
      <xdr:nvCxnSpPr>
        <xdr:cNvPr id="740" name="直線コネクタ 739"/>
        <xdr:cNvCxnSpPr/>
      </xdr:nvCxnSpPr>
      <xdr:spPr>
        <a:xfrm flipV="1">
          <a:off x="19545300" y="6650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67091</xdr:rowOff>
    </xdr:from>
    <xdr:to>
      <xdr:col>116</xdr:col>
      <xdr:colOff>114300</xdr:colOff>
      <xdr:row>38</xdr:row>
      <xdr:rowOff>168691</xdr:rowOff>
    </xdr:to>
    <xdr:sp macro="" textlink="">
      <xdr:nvSpPr>
        <xdr:cNvPr id="753" name="楕円 752"/>
        <xdr:cNvSpPr/>
      </xdr:nvSpPr>
      <xdr:spPr>
        <a:xfrm>
          <a:off x="221107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163407</xdr:rowOff>
    </xdr:from>
    <xdr:ext cx="378565" cy="259045"/>
    <xdr:sp macro="" textlink="">
      <xdr:nvSpPr>
        <xdr:cNvPr id="754" name="投資及び出資金該当値テキスト"/>
        <xdr:cNvSpPr txBox="1"/>
      </xdr:nvSpPr>
      <xdr:spPr>
        <a:xfrm>
          <a:off x="22212300" y="650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84488</xdr:rowOff>
    </xdr:from>
    <xdr:to>
      <xdr:col>107</xdr:col>
      <xdr:colOff>101600</xdr:colOff>
      <xdr:row>39</xdr:row>
      <xdr:rowOff>14638</xdr:rowOff>
    </xdr:to>
    <xdr:sp macro="" textlink="">
      <xdr:nvSpPr>
        <xdr:cNvPr id="757" name="楕円 756"/>
        <xdr:cNvSpPr/>
      </xdr:nvSpPr>
      <xdr:spPr>
        <a:xfrm>
          <a:off x="20383500" y="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5765</xdr:rowOff>
    </xdr:from>
    <xdr:ext cx="378565" cy="259045"/>
    <xdr:sp macro="" textlink="">
      <xdr:nvSpPr>
        <xdr:cNvPr id="758" name="テキスト ボックス 757"/>
        <xdr:cNvSpPr txBox="1"/>
      </xdr:nvSpPr>
      <xdr:spPr>
        <a:xfrm>
          <a:off x="20245017" y="669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108427</xdr:rowOff>
    </xdr:from>
    <xdr:to>
      <xdr:col>116</xdr:col>
      <xdr:colOff>63500</xdr:colOff>
      <xdr:row>58</xdr:row>
      <xdr:rowOff>47848</xdr:rowOff>
    </xdr:to>
    <xdr:cxnSp macro="">
      <xdr:nvCxnSpPr>
        <xdr:cNvPr id="789" name="直線コネクタ 788"/>
        <xdr:cNvCxnSpPr/>
      </xdr:nvCxnSpPr>
      <xdr:spPr>
        <a:xfrm flipV="1">
          <a:off x="21323300" y="9881077"/>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0" name="貸付金平均値テキスト"/>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47848</xdr:rowOff>
    </xdr:from>
    <xdr:to>
      <xdr:col>111</xdr:col>
      <xdr:colOff>177800</xdr:colOff>
      <xdr:row>58</xdr:row>
      <xdr:rowOff>49266</xdr:rowOff>
    </xdr:to>
    <xdr:cxnSp macro="">
      <xdr:nvCxnSpPr>
        <xdr:cNvPr id="792" name="直線コネクタ 791"/>
        <xdr:cNvCxnSpPr/>
      </xdr:nvCxnSpPr>
      <xdr:spPr>
        <a:xfrm flipV="1">
          <a:off x="20434300" y="9991948"/>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40099</xdr:rowOff>
    </xdr:from>
    <xdr:to>
      <xdr:col>107</xdr:col>
      <xdr:colOff>50800</xdr:colOff>
      <xdr:row>58</xdr:row>
      <xdr:rowOff>49266</xdr:rowOff>
    </xdr:to>
    <xdr:cxnSp macro="">
      <xdr:nvCxnSpPr>
        <xdr:cNvPr id="795" name="直線コネクタ 794"/>
        <xdr:cNvCxnSpPr/>
      </xdr:nvCxnSpPr>
      <xdr:spPr>
        <a:xfrm>
          <a:off x="19545300" y="998419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40099</xdr:rowOff>
    </xdr:from>
    <xdr:to>
      <xdr:col>102</xdr:col>
      <xdr:colOff>114300</xdr:colOff>
      <xdr:row>58</xdr:row>
      <xdr:rowOff>41356</xdr:rowOff>
    </xdr:to>
    <xdr:cxnSp macro="">
      <xdr:nvCxnSpPr>
        <xdr:cNvPr id="798" name="直線コネクタ 797"/>
        <xdr:cNvCxnSpPr/>
      </xdr:nvCxnSpPr>
      <xdr:spPr>
        <a:xfrm flipV="1">
          <a:off x="18656300" y="998419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57627</xdr:rowOff>
    </xdr:from>
    <xdr:to>
      <xdr:col>116</xdr:col>
      <xdr:colOff>114300</xdr:colOff>
      <xdr:row>57</xdr:row>
      <xdr:rowOff>159227</xdr:rowOff>
    </xdr:to>
    <xdr:sp macro="" textlink="">
      <xdr:nvSpPr>
        <xdr:cNvPr id="808" name="楕円 807"/>
        <xdr:cNvSpPr/>
      </xdr:nvSpPr>
      <xdr:spPr>
        <a:xfrm>
          <a:off x="22110700" y="98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80504</xdr:rowOff>
    </xdr:from>
    <xdr:ext cx="469744" cy="259045"/>
    <xdr:sp macro="" textlink="">
      <xdr:nvSpPr>
        <xdr:cNvPr id="809" name="貸付金該当値テキスト"/>
        <xdr:cNvSpPr txBox="1"/>
      </xdr:nvSpPr>
      <xdr:spPr>
        <a:xfrm>
          <a:off x="22212300" y="968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168498</xdr:rowOff>
    </xdr:from>
    <xdr:to>
      <xdr:col>112</xdr:col>
      <xdr:colOff>38100</xdr:colOff>
      <xdr:row>58</xdr:row>
      <xdr:rowOff>98648</xdr:rowOff>
    </xdr:to>
    <xdr:sp macro="" textlink="">
      <xdr:nvSpPr>
        <xdr:cNvPr id="810" name="楕円 809"/>
        <xdr:cNvSpPr/>
      </xdr:nvSpPr>
      <xdr:spPr>
        <a:xfrm>
          <a:off x="21272500" y="99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89775</xdr:rowOff>
    </xdr:from>
    <xdr:ext cx="469744" cy="259045"/>
    <xdr:sp macro="" textlink="">
      <xdr:nvSpPr>
        <xdr:cNvPr id="811" name="テキスト ボックス 810"/>
        <xdr:cNvSpPr txBox="1"/>
      </xdr:nvSpPr>
      <xdr:spPr>
        <a:xfrm>
          <a:off x="21088428" y="100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169916</xdr:rowOff>
    </xdr:from>
    <xdr:to>
      <xdr:col>107</xdr:col>
      <xdr:colOff>101600</xdr:colOff>
      <xdr:row>58</xdr:row>
      <xdr:rowOff>100066</xdr:rowOff>
    </xdr:to>
    <xdr:sp macro="" textlink="">
      <xdr:nvSpPr>
        <xdr:cNvPr id="812" name="楕円 811"/>
        <xdr:cNvSpPr/>
      </xdr:nvSpPr>
      <xdr:spPr>
        <a:xfrm>
          <a:off x="20383500" y="9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91193</xdr:rowOff>
    </xdr:from>
    <xdr:ext cx="469744" cy="259045"/>
    <xdr:sp macro="" textlink="">
      <xdr:nvSpPr>
        <xdr:cNvPr id="813" name="テキスト ボックス 812"/>
        <xdr:cNvSpPr txBox="1"/>
      </xdr:nvSpPr>
      <xdr:spPr>
        <a:xfrm>
          <a:off x="20199428" y="1003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160749</xdr:rowOff>
    </xdr:from>
    <xdr:to>
      <xdr:col>102</xdr:col>
      <xdr:colOff>165100</xdr:colOff>
      <xdr:row>58</xdr:row>
      <xdr:rowOff>90899</xdr:rowOff>
    </xdr:to>
    <xdr:sp macro="" textlink="">
      <xdr:nvSpPr>
        <xdr:cNvPr id="814" name="楕円 813"/>
        <xdr:cNvSpPr/>
      </xdr:nvSpPr>
      <xdr:spPr>
        <a:xfrm>
          <a:off x="19494500" y="99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82026</xdr:rowOff>
    </xdr:from>
    <xdr:ext cx="469744" cy="259045"/>
    <xdr:sp macro="" textlink="">
      <xdr:nvSpPr>
        <xdr:cNvPr id="815" name="テキスト ボックス 814"/>
        <xdr:cNvSpPr txBox="1"/>
      </xdr:nvSpPr>
      <xdr:spPr>
        <a:xfrm>
          <a:off x="19310428" y="100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162006</xdr:rowOff>
    </xdr:from>
    <xdr:to>
      <xdr:col>98</xdr:col>
      <xdr:colOff>38100</xdr:colOff>
      <xdr:row>58</xdr:row>
      <xdr:rowOff>92156</xdr:rowOff>
    </xdr:to>
    <xdr:sp macro="" textlink="">
      <xdr:nvSpPr>
        <xdr:cNvPr id="816" name="楕円 815"/>
        <xdr:cNvSpPr/>
      </xdr:nvSpPr>
      <xdr:spPr>
        <a:xfrm>
          <a:off x="18605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83283</xdr:rowOff>
    </xdr:from>
    <xdr:ext cx="469744" cy="259045"/>
    <xdr:sp macro="" textlink="">
      <xdr:nvSpPr>
        <xdr:cNvPr id="817" name="テキスト ボックス 816"/>
        <xdr:cNvSpPr txBox="1"/>
      </xdr:nvSpPr>
      <xdr:spPr>
        <a:xfrm>
          <a:off x="18421428" y="1002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160775</xdr:rowOff>
    </xdr:from>
    <xdr:to>
      <xdr:col>116</xdr:col>
      <xdr:colOff>63500</xdr:colOff>
      <xdr:row>76</xdr:row>
      <xdr:rowOff>11412</xdr:rowOff>
    </xdr:to>
    <xdr:cxnSp macro="">
      <xdr:nvCxnSpPr>
        <xdr:cNvPr id="849" name="直線コネクタ 848"/>
        <xdr:cNvCxnSpPr/>
      </xdr:nvCxnSpPr>
      <xdr:spPr>
        <a:xfrm>
          <a:off x="21323300" y="13019525"/>
          <a:ext cx="8382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13279</xdr:rowOff>
    </xdr:from>
    <xdr:ext cx="534377" cy="259045"/>
    <xdr:sp macro="" textlink="">
      <xdr:nvSpPr>
        <xdr:cNvPr id="850" name="繰出金平均値テキスト"/>
        <xdr:cNvSpPr txBox="1"/>
      </xdr:nvSpPr>
      <xdr:spPr>
        <a:xfrm>
          <a:off x="22212300" y="1321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158206</xdr:rowOff>
    </xdr:from>
    <xdr:to>
      <xdr:col>111</xdr:col>
      <xdr:colOff>177800</xdr:colOff>
      <xdr:row>75</xdr:row>
      <xdr:rowOff>160775</xdr:rowOff>
    </xdr:to>
    <xdr:cxnSp macro="">
      <xdr:nvCxnSpPr>
        <xdr:cNvPr id="852" name="直線コネクタ 851"/>
        <xdr:cNvCxnSpPr/>
      </xdr:nvCxnSpPr>
      <xdr:spPr>
        <a:xfrm>
          <a:off x="20434300" y="13016956"/>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129222</xdr:rowOff>
    </xdr:from>
    <xdr:ext cx="534377" cy="259045"/>
    <xdr:sp macro="" textlink="">
      <xdr:nvSpPr>
        <xdr:cNvPr id="854" name="テキスト ボックス 853"/>
        <xdr:cNvSpPr txBox="1"/>
      </xdr:nvSpPr>
      <xdr:spPr>
        <a:xfrm>
          <a:off x="21056111" y="13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158206</xdr:rowOff>
    </xdr:from>
    <xdr:to>
      <xdr:col>107</xdr:col>
      <xdr:colOff>50800</xdr:colOff>
      <xdr:row>76</xdr:row>
      <xdr:rowOff>31593</xdr:rowOff>
    </xdr:to>
    <xdr:cxnSp macro="">
      <xdr:nvCxnSpPr>
        <xdr:cNvPr id="855" name="直線コネクタ 854"/>
        <xdr:cNvCxnSpPr/>
      </xdr:nvCxnSpPr>
      <xdr:spPr>
        <a:xfrm flipV="1">
          <a:off x="19545300" y="13016956"/>
          <a:ext cx="889000" cy="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142166</xdr:rowOff>
    </xdr:from>
    <xdr:ext cx="534377" cy="259045"/>
    <xdr:sp macro="" textlink="">
      <xdr:nvSpPr>
        <xdr:cNvPr id="857" name="テキスト ボックス 856"/>
        <xdr:cNvSpPr txBox="1"/>
      </xdr:nvSpPr>
      <xdr:spPr>
        <a:xfrm>
          <a:off x="20167111" y="133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31593</xdr:rowOff>
    </xdr:from>
    <xdr:to>
      <xdr:col>102</xdr:col>
      <xdr:colOff>114300</xdr:colOff>
      <xdr:row>76</xdr:row>
      <xdr:rowOff>33793</xdr:rowOff>
    </xdr:to>
    <xdr:cxnSp macro="">
      <xdr:nvCxnSpPr>
        <xdr:cNvPr id="858" name="直線コネクタ 857"/>
        <xdr:cNvCxnSpPr/>
      </xdr:nvCxnSpPr>
      <xdr:spPr>
        <a:xfrm flipV="1">
          <a:off x="18656300" y="13061793"/>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131270</xdr:rowOff>
    </xdr:from>
    <xdr:ext cx="534377" cy="259045"/>
    <xdr:sp macro="" textlink="">
      <xdr:nvSpPr>
        <xdr:cNvPr id="860" name="テキスト ボックス 859"/>
        <xdr:cNvSpPr txBox="1"/>
      </xdr:nvSpPr>
      <xdr:spPr>
        <a:xfrm>
          <a:off x="19278111" y="133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91439</xdr:rowOff>
    </xdr:from>
    <xdr:ext cx="534377" cy="259045"/>
    <xdr:sp macro="" textlink="">
      <xdr:nvSpPr>
        <xdr:cNvPr id="862" name="テキスト ボックス 861"/>
        <xdr:cNvSpPr txBox="1"/>
      </xdr:nvSpPr>
      <xdr:spPr>
        <a:xfrm>
          <a:off x="18389111" y="132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132062</xdr:rowOff>
    </xdr:from>
    <xdr:to>
      <xdr:col>116</xdr:col>
      <xdr:colOff>114300</xdr:colOff>
      <xdr:row>76</xdr:row>
      <xdr:rowOff>62212</xdr:rowOff>
    </xdr:to>
    <xdr:sp macro="" textlink="">
      <xdr:nvSpPr>
        <xdr:cNvPr id="868" name="楕円 867"/>
        <xdr:cNvSpPr/>
      </xdr:nvSpPr>
      <xdr:spPr>
        <a:xfrm>
          <a:off x="22110700" y="129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154939</xdr:rowOff>
    </xdr:from>
    <xdr:ext cx="534377" cy="259045"/>
    <xdr:sp macro="" textlink="">
      <xdr:nvSpPr>
        <xdr:cNvPr id="869" name="繰出金該当値テキスト"/>
        <xdr:cNvSpPr txBox="1"/>
      </xdr:nvSpPr>
      <xdr:spPr>
        <a:xfrm>
          <a:off x="22212300" y="128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109975</xdr:rowOff>
    </xdr:from>
    <xdr:to>
      <xdr:col>112</xdr:col>
      <xdr:colOff>38100</xdr:colOff>
      <xdr:row>76</xdr:row>
      <xdr:rowOff>40125</xdr:rowOff>
    </xdr:to>
    <xdr:sp macro="" textlink="">
      <xdr:nvSpPr>
        <xdr:cNvPr id="870" name="楕円 869"/>
        <xdr:cNvSpPr/>
      </xdr:nvSpPr>
      <xdr:spPr>
        <a:xfrm>
          <a:off x="21272500" y="129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56652</xdr:rowOff>
    </xdr:from>
    <xdr:ext cx="534377" cy="259045"/>
    <xdr:sp macro="" textlink="">
      <xdr:nvSpPr>
        <xdr:cNvPr id="871" name="テキスト ボックス 870"/>
        <xdr:cNvSpPr txBox="1"/>
      </xdr:nvSpPr>
      <xdr:spPr>
        <a:xfrm>
          <a:off x="21056111" y="127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107406</xdr:rowOff>
    </xdr:from>
    <xdr:to>
      <xdr:col>107</xdr:col>
      <xdr:colOff>101600</xdr:colOff>
      <xdr:row>76</xdr:row>
      <xdr:rowOff>37556</xdr:rowOff>
    </xdr:to>
    <xdr:sp macro="" textlink="">
      <xdr:nvSpPr>
        <xdr:cNvPr id="872" name="楕円 871"/>
        <xdr:cNvSpPr/>
      </xdr:nvSpPr>
      <xdr:spPr>
        <a:xfrm>
          <a:off x="20383500" y="129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54083</xdr:rowOff>
    </xdr:from>
    <xdr:ext cx="534377" cy="259045"/>
    <xdr:sp macro="" textlink="">
      <xdr:nvSpPr>
        <xdr:cNvPr id="873" name="テキスト ボックス 872"/>
        <xdr:cNvSpPr txBox="1"/>
      </xdr:nvSpPr>
      <xdr:spPr>
        <a:xfrm>
          <a:off x="20167111" y="127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152243</xdr:rowOff>
    </xdr:from>
    <xdr:to>
      <xdr:col>102</xdr:col>
      <xdr:colOff>165100</xdr:colOff>
      <xdr:row>76</xdr:row>
      <xdr:rowOff>82393</xdr:rowOff>
    </xdr:to>
    <xdr:sp macro="" textlink="">
      <xdr:nvSpPr>
        <xdr:cNvPr id="874" name="楕円 873"/>
        <xdr:cNvSpPr/>
      </xdr:nvSpPr>
      <xdr:spPr>
        <a:xfrm>
          <a:off x="19494500" y="130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98921</xdr:rowOff>
    </xdr:from>
    <xdr:ext cx="534377" cy="259045"/>
    <xdr:sp macro="" textlink="">
      <xdr:nvSpPr>
        <xdr:cNvPr id="875" name="テキスト ボックス 874"/>
        <xdr:cNvSpPr txBox="1"/>
      </xdr:nvSpPr>
      <xdr:spPr>
        <a:xfrm>
          <a:off x="19278111" y="1278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154443</xdr:rowOff>
    </xdr:from>
    <xdr:to>
      <xdr:col>98</xdr:col>
      <xdr:colOff>38100</xdr:colOff>
      <xdr:row>76</xdr:row>
      <xdr:rowOff>84593</xdr:rowOff>
    </xdr:to>
    <xdr:sp macro="" textlink="">
      <xdr:nvSpPr>
        <xdr:cNvPr id="876" name="楕円 875"/>
        <xdr:cNvSpPr/>
      </xdr:nvSpPr>
      <xdr:spPr>
        <a:xfrm>
          <a:off x="18605500" y="130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101120</xdr:rowOff>
    </xdr:from>
    <xdr:ext cx="534377" cy="259045"/>
    <xdr:sp macro="" textlink="">
      <xdr:nvSpPr>
        <xdr:cNvPr id="877" name="テキスト ボックス 876"/>
        <xdr:cNvSpPr txBox="1"/>
      </xdr:nvSpPr>
      <xdr:spPr>
        <a:xfrm>
          <a:off x="18389111" y="127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７０千円となっている。主な構成項目である人件費は、住民一人当たり１３０千円となっており、全体の１６．９％を占めている。類似団体の平均の９４千円と比較しても高いため、民間委託や指定管理者制度の導入に積極的に取り組んで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物件費、補助費は類似団体と比較しても高い傾向にありる。拡充して実施している定住施策の実施による増加もあるが将来的な人口の増や税収確保を見越しての施策であるため、効果について今の段階で一概に判断することは難しいが良い影響を想定している。しかしながら、新規施策については、事業の点検と見直し新規制度については費用対効果を見極めて実施していく必要がある。平年より維持補修費は減傾向にあるが、施設等の抜本的な更新整備に経費を要しており、普通建設事業費のうち更新整備にかかる費用が増となっているため、採算性の低い施設の統廃合を進めていく必要がある。普通建設事業費は、今庄住民センター整備の完了により新規整備費用が減となったが、先述した更新整備の実施増により、普通建設事業費全体で前年比微減となっている。施設等の整備については、今後、将来に負担を残すことのないよう、ハード整備が将来的な税収の増加に繋がるよう将来像を見極め実施していく。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町村合併前後の大規模建設事業に係る起債により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平成１８年度末で過去最大の残高となったこと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で類似団体の数値を大きく上回ったが、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平成２２年度からは、年間地方債発行額の上限を設けたことにより、残高は着実に減少してきており、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住民一人あたり１３千円の減と起債発行額の抑制の効果が見て取れたが、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類似団体と比較して約１．４倍と以前高いコストとなっている。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地方債発行の抑制を継続し、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今後もさらに減少するように努め、コストを下げていく。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10,421
343.69
8,512,503
8,075,619
340,073
4,955,111
5,770,491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43561</xdr:rowOff>
    </xdr:from>
    <xdr:to>
      <xdr:col>24</xdr:col>
      <xdr:colOff>63500</xdr:colOff>
      <xdr:row>35</xdr:row>
      <xdr:rowOff>86868</xdr:rowOff>
    </xdr:to>
    <xdr:cxnSp macro="">
      <xdr:nvCxnSpPr>
        <xdr:cNvPr id="61" name="直線コネクタ 60"/>
        <xdr:cNvCxnSpPr/>
      </xdr:nvCxnSpPr>
      <xdr:spPr>
        <a:xfrm flipV="1">
          <a:off x="3797300" y="6044311"/>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83439</xdr:rowOff>
    </xdr:from>
    <xdr:to>
      <xdr:col>19</xdr:col>
      <xdr:colOff>177800</xdr:colOff>
      <xdr:row>35</xdr:row>
      <xdr:rowOff>86868</xdr:rowOff>
    </xdr:to>
    <xdr:cxnSp macro="">
      <xdr:nvCxnSpPr>
        <xdr:cNvPr id="64" name="直線コネクタ 63"/>
        <xdr:cNvCxnSpPr/>
      </xdr:nvCxnSpPr>
      <xdr:spPr>
        <a:xfrm>
          <a:off x="2908300" y="60841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83439</xdr:rowOff>
    </xdr:from>
    <xdr:to>
      <xdr:col>15</xdr:col>
      <xdr:colOff>50800</xdr:colOff>
      <xdr:row>35</xdr:row>
      <xdr:rowOff>93853</xdr:rowOff>
    </xdr:to>
    <xdr:cxnSp macro="">
      <xdr:nvCxnSpPr>
        <xdr:cNvPr id="67" name="直線コネクタ 66"/>
        <xdr:cNvCxnSpPr/>
      </xdr:nvCxnSpPr>
      <xdr:spPr>
        <a:xfrm flipV="1">
          <a:off x="2019300" y="6084189"/>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9271</xdr:rowOff>
    </xdr:from>
    <xdr:to>
      <xdr:col>10</xdr:col>
      <xdr:colOff>114300</xdr:colOff>
      <xdr:row>35</xdr:row>
      <xdr:rowOff>93853</xdr:rowOff>
    </xdr:to>
    <xdr:cxnSp macro="">
      <xdr:nvCxnSpPr>
        <xdr:cNvPr id="70" name="直線コネクタ 69"/>
        <xdr:cNvCxnSpPr/>
      </xdr:nvCxnSpPr>
      <xdr:spPr>
        <a:xfrm>
          <a:off x="1130300" y="601002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164211</xdr:rowOff>
    </xdr:from>
    <xdr:to>
      <xdr:col>24</xdr:col>
      <xdr:colOff>114300</xdr:colOff>
      <xdr:row>35</xdr:row>
      <xdr:rowOff>94361</xdr:rowOff>
    </xdr:to>
    <xdr:sp macro="" textlink="">
      <xdr:nvSpPr>
        <xdr:cNvPr id="80" name="楕円 79"/>
        <xdr:cNvSpPr/>
      </xdr:nvSpPr>
      <xdr:spPr>
        <a:xfrm>
          <a:off x="4584700" y="59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15638</xdr:rowOff>
    </xdr:from>
    <xdr:ext cx="469744" cy="259045"/>
    <xdr:sp macro="" textlink="">
      <xdr:nvSpPr>
        <xdr:cNvPr id="81" name="議会費該当値テキスト"/>
        <xdr:cNvSpPr txBox="1"/>
      </xdr:nvSpPr>
      <xdr:spPr>
        <a:xfrm>
          <a:off x="4686300" y="584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36068</xdr:rowOff>
    </xdr:from>
    <xdr:to>
      <xdr:col>20</xdr:col>
      <xdr:colOff>38100</xdr:colOff>
      <xdr:row>35</xdr:row>
      <xdr:rowOff>137668</xdr:rowOff>
    </xdr:to>
    <xdr:sp macro="" textlink="">
      <xdr:nvSpPr>
        <xdr:cNvPr id="82" name="楕円 81"/>
        <xdr:cNvSpPr/>
      </xdr:nvSpPr>
      <xdr:spPr>
        <a:xfrm>
          <a:off x="3746500" y="60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154195</xdr:rowOff>
    </xdr:from>
    <xdr:ext cx="469744" cy="259045"/>
    <xdr:sp macro="" textlink="">
      <xdr:nvSpPr>
        <xdr:cNvPr id="83" name="テキスト ボックス 82"/>
        <xdr:cNvSpPr txBox="1"/>
      </xdr:nvSpPr>
      <xdr:spPr>
        <a:xfrm>
          <a:off x="3562428" y="581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32639</xdr:rowOff>
    </xdr:from>
    <xdr:to>
      <xdr:col>15</xdr:col>
      <xdr:colOff>101600</xdr:colOff>
      <xdr:row>35</xdr:row>
      <xdr:rowOff>134239</xdr:rowOff>
    </xdr:to>
    <xdr:sp macro="" textlink="">
      <xdr:nvSpPr>
        <xdr:cNvPr id="84" name="楕円 83"/>
        <xdr:cNvSpPr/>
      </xdr:nvSpPr>
      <xdr:spPr>
        <a:xfrm>
          <a:off x="2857500" y="60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150766</xdr:rowOff>
    </xdr:from>
    <xdr:ext cx="469744" cy="259045"/>
    <xdr:sp macro="" textlink="">
      <xdr:nvSpPr>
        <xdr:cNvPr id="85" name="テキスト ボックス 84"/>
        <xdr:cNvSpPr txBox="1"/>
      </xdr:nvSpPr>
      <xdr:spPr>
        <a:xfrm>
          <a:off x="2673428" y="58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43053</xdr:rowOff>
    </xdr:from>
    <xdr:to>
      <xdr:col>10</xdr:col>
      <xdr:colOff>165100</xdr:colOff>
      <xdr:row>35</xdr:row>
      <xdr:rowOff>144653</xdr:rowOff>
    </xdr:to>
    <xdr:sp macro="" textlink="">
      <xdr:nvSpPr>
        <xdr:cNvPr id="86" name="楕円 85"/>
        <xdr:cNvSpPr/>
      </xdr:nvSpPr>
      <xdr:spPr>
        <a:xfrm>
          <a:off x="1968500" y="60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161180</xdr:rowOff>
    </xdr:from>
    <xdr:ext cx="469744" cy="259045"/>
    <xdr:sp macro="" textlink="">
      <xdr:nvSpPr>
        <xdr:cNvPr id="87" name="テキスト ボックス 86"/>
        <xdr:cNvSpPr txBox="1"/>
      </xdr:nvSpPr>
      <xdr:spPr>
        <a:xfrm>
          <a:off x="1784428" y="58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129921</xdr:rowOff>
    </xdr:from>
    <xdr:to>
      <xdr:col>6</xdr:col>
      <xdr:colOff>38100</xdr:colOff>
      <xdr:row>35</xdr:row>
      <xdr:rowOff>60071</xdr:rowOff>
    </xdr:to>
    <xdr:sp macro="" textlink="">
      <xdr:nvSpPr>
        <xdr:cNvPr id="88" name="楕円 87"/>
        <xdr:cNvSpPr/>
      </xdr:nvSpPr>
      <xdr:spPr>
        <a:xfrm>
          <a:off x="1079500" y="59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76598</xdr:rowOff>
    </xdr:from>
    <xdr:ext cx="469744" cy="259045"/>
    <xdr:sp macro="" textlink="">
      <xdr:nvSpPr>
        <xdr:cNvPr id="89" name="テキスト ボックス 88"/>
        <xdr:cNvSpPr txBox="1"/>
      </xdr:nvSpPr>
      <xdr:spPr>
        <a:xfrm>
          <a:off x="895428" y="573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8033</xdr:rowOff>
    </xdr:from>
    <xdr:to>
      <xdr:col>24</xdr:col>
      <xdr:colOff>63500</xdr:colOff>
      <xdr:row>57</xdr:row>
      <xdr:rowOff>54066</xdr:rowOff>
    </xdr:to>
    <xdr:cxnSp macro="">
      <xdr:nvCxnSpPr>
        <xdr:cNvPr id="120" name="直線コネクタ 119"/>
        <xdr:cNvCxnSpPr/>
      </xdr:nvCxnSpPr>
      <xdr:spPr>
        <a:xfrm>
          <a:off x="3797300" y="9780683"/>
          <a:ext cx="8382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119753</xdr:rowOff>
    </xdr:from>
    <xdr:to>
      <xdr:col>19</xdr:col>
      <xdr:colOff>177800</xdr:colOff>
      <xdr:row>57</xdr:row>
      <xdr:rowOff>8033</xdr:rowOff>
    </xdr:to>
    <xdr:cxnSp macro="">
      <xdr:nvCxnSpPr>
        <xdr:cNvPr id="123" name="直線コネクタ 122"/>
        <xdr:cNvCxnSpPr/>
      </xdr:nvCxnSpPr>
      <xdr:spPr>
        <a:xfrm>
          <a:off x="2908300" y="9720953"/>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134545</xdr:rowOff>
    </xdr:from>
    <xdr:ext cx="599010" cy="259045"/>
    <xdr:sp macro="" textlink="">
      <xdr:nvSpPr>
        <xdr:cNvPr id="125" name="テキスト ボックス 124"/>
        <xdr:cNvSpPr txBox="1"/>
      </xdr:nvSpPr>
      <xdr:spPr>
        <a:xfrm>
          <a:off x="3497795" y="99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57071</xdr:rowOff>
    </xdr:from>
    <xdr:to>
      <xdr:col>15</xdr:col>
      <xdr:colOff>50800</xdr:colOff>
      <xdr:row>56</xdr:row>
      <xdr:rowOff>119753</xdr:rowOff>
    </xdr:to>
    <xdr:cxnSp macro="">
      <xdr:nvCxnSpPr>
        <xdr:cNvPr id="126" name="直線コネクタ 125"/>
        <xdr:cNvCxnSpPr/>
      </xdr:nvCxnSpPr>
      <xdr:spPr>
        <a:xfrm>
          <a:off x="2019300" y="9658271"/>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57071</xdr:rowOff>
    </xdr:from>
    <xdr:to>
      <xdr:col>10</xdr:col>
      <xdr:colOff>114300</xdr:colOff>
      <xdr:row>57</xdr:row>
      <xdr:rowOff>77109</xdr:rowOff>
    </xdr:to>
    <xdr:cxnSp macro="">
      <xdr:nvCxnSpPr>
        <xdr:cNvPr id="129" name="直線コネクタ 128"/>
        <xdr:cNvCxnSpPr/>
      </xdr:nvCxnSpPr>
      <xdr:spPr>
        <a:xfrm flipV="1">
          <a:off x="1130300" y="9658271"/>
          <a:ext cx="889000" cy="19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3988</xdr:rowOff>
    </xdr:from>
    <xdr:ext cx="534377" cy="259045"/>
    <xdr:sp macro="" textlink="">
      <xdr:nvSpPr>
        <xdr:cNvPr id="131" name="テキスト ボックス 130"/>
        <xdr:cNvSpPr txBox="1"/>
      </xdr:nvSpPr>
      <xdr:spPr>
        <a:xfrm>
          <a:off x="1752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3266</xdr:rowOff>
    </xdr:from>
    <xdr:to>
      <xdr:col>24</xdr:col>
      <xdr:colOff>114300</xdr:colOff>
      <xdr:row>57</xdr:row>
      <xdr:rowOff>104866</xdr:rowOff>
    </xdr:to>
    <xdr:sp macro="" textlink="">
      <xdr:nvSpPr>
        <xdr:cNvPr id="139" name="楕円 138"/>
        <xdr:cNvSpPr/>
      </xdr:nvSpPr>
      <xdr:spPr>
        <a:xfrm>
          <a:off x="4584700" y="97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26143</xdr:rowOff>
    </xdr:from>
    <xdr:ext cx="599010" cy="259045"/>
    <xdr:sp macro="" textlink="">
      <xdr:nvSpPr>
        <xdr:cNvPr id="140" name="総務費該当値テキスト"/>
        <xdr:cNvSpPr txBox="1"/>
      </xdr:nvSpPr>
      <xdr:spPr>
        <a:xfrm>
          <a:off x="4686300" y="962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128683</xdr:rowOff>
    </xdr:from>
    <xdr:to>
      <xdr:col>20</xdr:col>
      <xdr:colOff>38100</xdr:colOff>
      <xdr:row>57</xdr:row>
      <xdr:rowOff>58833</xdr:rowOff>
    </xdr:to>
    <xdr:sp macro="" textlink="">
      <xdr:nvSpPr>
        <xdr:cNvPr id="141" name="楕円 140"/>
        <xdr:cNvSpPr/>
      </xdr:nvSpPr>
      <xdr:spPr>
        <a:xfrm>
          <a:off x="3746500" y="97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75360</xdr:rowOff>
    </xdr:from>
    <xdr:ext cx="599010" cy="259045"/>
    <xdr:sp macro="" textlink="">
      <xdr:nvSpPr>
        <xdr:cNvPr id="142" name="テキスト ボックス 141"/>
        <xdr:cNvSpPr txBox="1"/>
      </xdr:nvSpPr>
      <xdr:spPr>
        <a:xfrm>
          <a:off x="3497795" y="950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68953</xdr:rowOff>
    </xdr:from>
    <xdr:to>
      <xdr:col>15</xdr:col>
      <xdr:colOff>101600</xdr:colOff>
      <xdr:row>56</xdr:row>
      <xdr:rowOff>170553</xdr:rowOff>
    </xdr:to>
    <xdr:sp macro="" textlink="">
      <xdr:nvSpPr>
        <xdr:cNvPr id="143" name="楕円 142"/>
        <xdr:cNvSpPr/>
      </xdr:nvSpPr>
      <xdr:spPr>
        <a:xfrm>
          <a:off x="2857500" y="96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15630</xdr:rowOff>
    </xdr:from>
    <xdr:ext cx="599010" cy="259045"/>
    <xdr:sp macro="" textlink="">
      <xdr:nvSpPr>
        <xdr:cNvPr id="144" name="テキスト ボックス 143"/>
        <xdr:cNvSpPr txBox="1"/>
      </xdr:nvSpPr>
      <xdr:spPr>
        <a:xfrm>
          <a:off x="2608795" y="944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6271</xdr:rowOff>
    </xdr:from>
    <xdr:to>
      <xdr:col>10</xdr:col>
      <xdr:colOff>165100</xdr:colOff>
      <xdr:row>56</xdr:row>
      <xdr:rowOff>107871</xdr:rowOff>
    </xdr:to>
    <xdr:sp macro="" textlink="">
      <xdr:nvSpPr>
        <xdr:cNvPr id="145" name="楕円 144"/>
        <xdr:cNvSpPr/>
      </xdr:nvSpPr>
      <xdr:spPr>
        <a:xfrm>
          <a:off x="1968500" y="96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124398</xdr:rowOff>
    </xdr:from>
    <xdr:ext cx="599010" cy="259045"/>
    <xdr:sp macro="" textlink="">
      <xdr:nvSpPr>
        <xdr:cNvPr id="146" name="テキスト ボックス 145"/>
        <xdr:cNvSpPr txBox="1"/>
      </xdr:nvSpPr>
      <xdr:spPr>
        <a:xfrm>
          <a:off x="1719795" y="938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26309</xdr:rowOff>
    </xdr:from>
    <xdr:to>
      <xdr:col>6</xdr:col>
      <xdr:colOff>38100</xdr:colOff>
      <xdr:row>57</xdr:row>
      <xdr:rowOff>127909</xdr:rowOff>
    </xdr:to>
    <xdr:sp macro="" textlink="">
      <xdr:nvSpPr>
        <xdr:cNvPr id="147" name="楕円 146"/>
        <xdr:cNvSpPr/>
      </xdr:nvSpPr>
      <xdr:spPr>
        <a:xfrm>
          <a:off x="1079500" y="97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119036</xdr:rowOff>
    </xdr:from>
    <xdr:ext cx="599010" cy="259045"/>
    <xdr:sp macro="" textlink="">
      <xdr:nvSpPr>
        <xdr:cNvPr id="148" name="テキスト ボックス 147"/>
        <xdr:cNvSpPr txBox="1"/>
      </xdr:nvSpPr>
      <xdr:spPr>
        <a:xfrm>
          <a:off x="830795" y="989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158826</xdr:rowOff>
    </xdr:from>
    <xdr:to>
      <xdr:col>24</xdr:col>
      <xdr:colOff>63500</xdr:colOff>
      <xdr:row>76</xdr:row>
      <xdr:rowOff>85384</xdr:rowOff>
    </xdr:to>
    <xdr:cxnSp macro="">
      <xdr:nvCxnSpPr>
        <xdr:cNvPr id="178" name="直線コネクタ 177"/>
        <xdr:cNvCxnSpPr/>
      </xdr:nvCxnSpPr>
      <xdr:spPr>
        <a:xfrm flipV="1">
          <a:off x="3797300" y="13017576"/>
          <a:ext cx="838200" cy="9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85384</xdr:rowOff>
    </xdr:from>
    <xdr:to>
      <xdr:col>19</xdr:col>
      <xdr:colOff>177800</xdr:colOff>
      <xdr:row>76</xdr:row>
      <xdr:rowOff>95847</xdr:rowOff>
    </xdr:to>
    <xdr:cxnSp macro="">
      <xdr:nvCxnSpPr>
        <xdr:cNvPr id="181" name="直線コネクタ 180"/>
        <xdr:cNvCxnSpPr/>
      </xdr:nvCxnSpPr>
      <xdr:spPr>
        <a:xfrm flipV="1">
          <a:off x="2908300" y="13115584"/>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79168</xdr:rowOff>
    </xdr:from>
    <xdr:ext cx="599010" cy="259045"/>
    <xdr:sp macro="" textlink="">
      <xdr:nvSpPr>
        <xdr:cNvPr id="183" name="テキスト ボックス 182"/>
        <xdr:cNvSpPr txBox="1"/>
      </xdr:nvSpPr>
      <xdr:spPr>
        <a:xfrm>
          <a:off x="3497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95847</xdr:rowOff>
    </xdr:from>
    <xdr:to>
      <xdr:col>15</xdr:col>
      <xdr:colOff>50800</xdr:colOff>
      <xdr:row>76</xdr:row>
      <xdr:rowOff>97386</xdr:rowOff>
    </xdr:to>
    <xdr:cxnSp macro="">
      <xdr:nvCxnSpPr>
        <xdr:cNvPr id="184" name="直線コネクタ 183"/>
        <xdr:cNvCxnSpPr/>
      </xdr:nvCxnSpPr>
      <xdr:spPr>
        <a:xfrm flipV="1">
          <a:off x="2019300" y="13126047"/>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72249</xdr:rowOff>
    </xdr:from>
    <xdr:ext cx="599010" cy="259045"/>
    <xdr:sp macro="" textlink="">
      <xdr:nvSpPr>
        <xdr:cNvPr id="186" name="テキスト ボックス 185"/>
        <xdr:cNvSpPr txBox="1"/>
      </xdr:nvSpPr>
      <xdr:spPr>
        <a:xfrm>
          <a:off x="2608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49030</xdr:rowOff>
    </xdr:from>
    <xdr:to>
      <xdr:col>10</xdr:col>
      <xdr:colOff>114300</xdr:colOff>
      <xdr:row>76</xdr:row>
      <xdr:rowOff>97386</xdr:rowOff>
    </xdr:to>
    <xdr:cxnSp macro="">
      <xdr:nvCxnSpPr>
        <xdr:cNvPr id="187" name="直線コネクタ 186"/>
        <xdr:cNvCxnSpPr/>
      </xdr:nvCxnSpPr>
      <xdr:spPr>
        <a:xfrm>
          <a:off x="1130300" y="12736330"/>
          <a:ext cx="889000" cy="39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90057</xdr:rowOff>
    </xdr:from>
    <xdr:ext cx="599010" cy="259045"/>
    <xdr:sp macro="" textlink="">
      <xdr:nvSpPr>
        <xdr:cNvPr id="189" name="テキスト ボックス 188"/>
        <xdr:cNvSpPr txBox="1"/>
      </xdr:nvSpPr>
      <xdr:spPr>
        <a:xfrm>
          <a:off x="1719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91" name="テキスト ボックス 190"/>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108026</xdr:rowOff>
    </xdr:from>
    <xdr:to>
      <xdr:col>24</xdr:col>
      <xdr:colOff>114300</xdr:colOff>
      <xdr:row>76</xdr:row>
      <xdr:rowOff>38176</xdr:rowOff>
    </xdr:to>
    <xdr:sp macro="" textlink="">
      <xdr:nvSpPr>
        <xdr:cNvPr id="197" name="楕円 196"/>
        <xdr:cNvSpPr/>
      </xdr:nvSpPr>
      <xdr:spPr>
        <a:xfrm>
          <a:off x="4584700" y="129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130903</xdr:rowOff>
    </xdr:from>
    <xdr:ext cx="599010" cy="259045"/>
    <xdr:sp macro="" textlink="">
      <xdr:nvSpPr>
        <xdr:cNvPr id="198" name="民生費該当値テキスト"/>
        <xdr:cNvSpPr txBox="1"/>
      </xdr:nvSpPr>
      <xdr:spPr>
        <a:xfrm>
          <a:off x="4686300" y="1281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34584</xdr:rowOff>
    </xdr:from>
    <xdr:to>
      <xdr:col>20</xdr:col>
      <xdr:colOff>38100</xdr:colOff>
      <xdr:row>76</xdr:row>
      <xdr:rowOff>136184</xdr:rowOff>
    </xdr:to>
    <xdr:sp macro="" textlink="">
      <xdr:nvSpPr>
        <xdr:cNvPr id="199" name="楕円 198"/>
        <xdr:cNvSpPr/>
      </xdr:nvSpPr>
      <xdr:spPr>
        <a:xfrm>
          <a:off x="3746500" y="13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152712</xdr:rowOff>
    </xdr:from>
    <xdr:ext cx="599010" cy="259045"/>
    <xdr:sp macro="" textlink="">
      <xdr:nvSpPr>
        <xdr:cNvPr id="200" name="テキスト ボックス 199"/>
        <xdr:cNvSpPr txBox="1"/>
      </xdr:nvSpPr>
      <xdr:spPr>
        <a:xfrm>
          <a:off x="3497795" y="1284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45047</xdr:rowOff>
    </xdr:from>
    <xdr:to>
      <xdr:col>15</xdr:col>
      <xdr:colOff>101600</xdr:colOff>
      <xdr:row>76</xdr:row>
      <xdr:rowOff>146647</xdr:rowOff>
    </xdr:to>
    <xdr:sp macro="" textlink="">
      <xdr:nvSpPr>
        <xdr:cNvPr id="201" name="楕円 200"/>
        <xdr:cNvSpPr/>
      </xdr:nvSpPr>
      <xdr:spPr>
        <a:xfrm>
          <a:off x="2857500" y="13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163174</xdr:rowOff>
    </xdr:from>
    <xdr:ext cx="599010" cy="259045"/>
    <xdr:sp macro="" textlink="">
      <xdr:nvSpPr>
        <xdr:cNvPr id="202" name="テキスト ボックス 201"/>
        <xdr:cNvSpPr txBox="1"/>
      </xdr:nvSpPr>
      <xdr:spPr>
        <a:xfrm>
          <a:off x="2608795" y="1285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46586</xdr:rowOff>
    </xdr:from>
    <xdr:to>
      <xdr:col>10</xdr:col>
      <xdr:colOff>165100</xdr:colOff>
      <xdr:row>76</xdr:row>
      <xdr:rowOff>148186</xdr:rowOff>
    </xdr:to>
    <xdr:sp macro="" textlink="">
      <xdr:nvSpPr>
        <xdr:cNvPr id="203" name="楕円 202"/>
        <xdr:cNvSpPr/>
      </xdr:nvSpPr>
      <xdr:spPr>
        <a:xfrm>
          <a:off x="1968500" y="130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164713</xdr:rowOff>
    </xdr:from>
    <xdr:ext cx="599010" cy="259045"/>
    <xdr:sp macro="" textlink="">
      <xdr:nvSpPr>
        <xdr:cNvPr id="204" name="テキスト ボックス 203"/>
        <xdr:cNvSpPr txBox="1"/>
      </xdr:nvSpPr>
      <xdr:spPr>
        <a:xfrm>
          <a:off x="1719795" y="128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169680</xdr:rowOff>
    </xdr:from>
    <xdr:to>
      <xdr:col>6</xdr:col>
      <xdr:colOff>38100</xdr:colOff>
      <xdr:row>74</xdr:row>
      <xdr:rowOff>99830</xdr:rowOff>
    </xdr:to>
    <xdr:sp macro="" textlink="">
      <xdr:nvSpPr>
        <xdr:cNvPr id="205" name="楕円 204"/>
        <xdr:cNvSpPr/>
      </xdr:nvSpPr>
      <xdr:spPr>
        <a:xfrm>
          <a:off x="1079500" y="126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116357</xdr:rowOff>
    </xdr:from>
    <xdr:ext cx="599010" cy="259045"/>
    <xdr:sp macro="" textlink="">
      <xdr:nvSpPr>
        <xdr:cNvPr id="206" name="テキスト ボックス 205"/>
        <xdr:cNvSpPr txBox="1"/>
      </xdr:nvSpPr>
      <xdr:spPr>
        <a:xfrm>
          <a:off x="830795" y="124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29485</xdr:rowOff>
    </xdr:from>
    <xdr:to>
      <xdr:col>24</xdr:col>
      <xdr:colOff>63500</xdr:colOff>
      <xdr:row>97</xdr:row>
      <xdr:rowOff>39086</xdr:rowOff>
    </xdr:to>
    <xdr:cxnSp macro="">
      <xdr:nvCxnSpPr>
        <xdr:cNvPr id="235" name="直線コネクタ 234"/>
        <xdr:cNvCxnSpPr/>
      </xdr:nvCxnSpPr>
      <xdr:spPr>
        <a:xfrm>
          <a:off x="3797300" y="166601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154879</xdr:rowOff>
    </xdr:from>
    <xdr:to>
      <xdr:col>19</xdr:col>
      <xdr:colOff>177800</xdr:colOff>
      <xdr:row>97</xdr:row>
      <xdr:rowOff>29485</xdr:rowOff>
    </xdr:to>
    <xdr:cxnSp macro="">
      <xdr:nvCxnSpPr>
        <xdr:cNvPr id="238" name="直線コネクタ 237"/>
        <xdr:cNvCxnSpPr/>
      </xdr:nvCxnSpPr>
      <xdr:spPr>
        <a:xfrm>
          <a:off x="2908300" y="16614079"/>
          <a:ext cx="889000" cy="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124704</xdr:rowOff>
    </xdr:from>
    <xdr:to>
      <xdr:col>15</xdr:col>
      <xdr:colOff>50800</xdr:colOff>
      <xdr:row>96</xdr:row>
      <xdr:rowOff>154879</xdr:rowOff>
    </xdr:to>
    <xdr:cxnSp macro="">
      <xdr:nvCxnSpPr>
        <xdr:cNvPr id="241" name="直線コネクタ 240"/>
        <xdr:cNvCxnSpPr/>
      </xdr:nvCxnSpPr>
      <xdr:spPr>
        <a:xfrm>
          <a:off x="2019300" y="1658390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74003</xdr:rowOff>
    </xdr:from>
    <xdr:ext cx="534377" cy="259045"/>
    <xdr:sp macro="" textlink="">
      <xdr:nvSpPr>
        <xdr:cNvPr id="243" name="テキスト ボックス 242"/>
        <xdr:cNvSpPr txBox="1"/>
      </xdr:nvSpPr>
      <xdr:spPr>
        <a:xfrm>
          <a:off x="2641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123203</xdr:rowOff>
    </xdr:from>
    <xdr:to>
      <xdr:col>10</xdr:col>
      <xdr:colOff>114300</xdr:colOff>
      <xdr:row>96</xdr:row>
      <xdr:rowOff>124704</xdr:rowOff>
    </xdr:to>
    <xdr:cxnSp macro="">
      <xdr:nvCxnSpPr>
        <xdr:cNvPr id="244" name="直線コネクタ 243"/>
        <xdr:cNvCxnSpPr/>
      </xdr:nvCxnSpPr>
      <xdr:spPr>
        <a:xfrm>
          <a:off x="1130300" y="16582403"/>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159736</xdr:rowOff>
    </xdr:from>
    <xdr:to>
      <xdr:col>24</xdr:col>
      <xdr:colOff>114300</xdr:colOff>
      <xdr:row>97</xdr:row>
      <xdr:rowOff>89886</xdr:rowOff>
    </xdr:to>
    <xdr:sp macro="" textlink="">
      <xdr:nvSpPr>
        <xdr:cNvPr id="254" name="楕円 253"/>
        <xdr:cNvSpPr/>
      </xdr:nvSpPr>
      <xdr:spPr>
        <a:xfrm>
          <a:off x="4584700" y="166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138163</xdr:rowOff>
    </xdr:from>
    <xdr:ext cx="534377" cy="259045"/>
    <xdr:sp macro="" textlink="">
      <xdr:nvSpPr>
        <xdr:cNvPr id="255" name="衛生費該当値テキスト"/>
        <xdr:cNvSpPr txBox="1"/>
      </xdr:nvSpPr>
      <xdr:spPr>
        <a:xfrm>
          <a:off x="4686300" y="165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150135</xdr:rowOff>
    </xdr:from>
    <xdr:to>
      <xdr:col>20</xdr:col>
      <xdr:colOff>38100</xdr:colOff>
      <xdr:row>97</xdr:row>
      <xdr:rowOff>80285</xdr:rowOff>
    </xdr:to>
    <xdr:sp macro="" textlink="">
      <xdr:nvSpPr>
        <xdr:cNvPr id="256" name="楕円 255"/>
        <xdr:cNvSpPr/>
      </xdr:nvSpPr>
      <xdr:spPr>
        <a:xfrm>
          <a:off x="3746500" y="166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96812</xdr:rowOff>
    </xdr:from>
    <xdr:ext cx="534377" cy="259045"/>
    <xdr:sp macro="" textlink="">
      <xdr:nvSpPr>
        <xdr:cNvPr id="257" name="テキスト ボックス 256"/>
        <xdr:cNvSpPr txBox="1"/>
      </xdr:nvSpPr>
      <xdr:spPr>
        <a:xfrm>
          <a:off x="3530111" y="163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104079</xdr:rowOff>
    </xdr:from>
    <xdr:to>
      <xdr:col>15</xdr:col>
      <xdr:colOff>101600</xdr:colOff>
      <xdr:row>97</xdr:row>
      <xdr:rowOff>34229</xdr:rowOff>
    </xdr:to>
    <xdr:sp macro="" textlink="">
      <xdr:nvSpPr>
        <xdr:cNvPr id="258" name="楕円 257"/>
        <xdr:cNvSpPr/>
      </xdr:nvSpPr>
      <xdr:spPr>
        <a:xfrm>
          <a:off x="2857500" y="165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50756</xdr:rowOff>
    </xdr:from>
    <xdr:ext cx="534377" cy="259045"/>
    <xdr:sp macro="" textlink="">
      <xdr:nvSpPr>
        <xdr:cNvPr id="259" name="テキスト ボックス 258"/>
        <xdr:cNvSpPr txBox="1"/>
      </xdr:nvSpPr>
      <xdr:spPr>
        <a:xfrm>
          <a:off x="2641111" y="1633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73904</xdr:rowOff>
    </xdr:from>
    <xdr:to>
      <xdr:col>10</xdr:col>
      <xdr:colOff>165100</xdr:colOff>
      <xdr:row>97</xdr:row>
      <xdr:rowOff>4054</xdr:rowOff>
    </xdr:to>
    <xdr:sp macro="" textlink="">
      <xdr:nvSpPr>
        <xdr:cNvPr id="260" name="楕円 259"/>
        <xdr:cNvSpPr/>
      </xdr:nvSpPr>
      <xdr:spPr>
        <a:xfrm>
          <a:off x="1968500" y="1653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20581</xdr:rowOff>
    </xdr:from>
    <xdr:ext cx="534377" cy="259045"/>
    <xdr:sp macro="" textlink="">
      <xdr:nvSpPr>
        <xdr:cNvPr id="261" name="テキスト ボックス 260"/>
        <xdr:cNvSpPr txBox="1"/>
      </xdr:nvSpPr>
      <xdr:spPr>
        <a:xfrm>
          <a:off x="1752111" y="163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72403</xdr:rowOff>
    </xdr:from>
    <xdr:to>
      <xdr:col>6</xdr:col>
      <xdr:colOff>38100</xdr:colOff>
      <xdr:row>97</xdr:row>
      <xdr:rowOff>2553</xdr:rowOff>
    </xdr:to>
    <xdr:sp macro="" textlink="">
      <xdr:nvSpPr>
        <xdr:cNvPr id="262" name="楕円 261"/>
        <xdr:cNvSpPr/>
      </xdr:nvSpPr>
      <xdr:spPr>
        <a:xfrm>
          <a:off x="1079500" y="165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19080</xdr:rowOff>
    </xdr:from>
    <xdr:ext cx="534377" cy="259045"/>
    <xdr:sp macro="" textlink="">
      <xdr:nvSpPr>
        <xdr:cNvPr id="263" name="テキスト ボックス 262"/>
        <xdr:cNvSpPr txBox="1"/>
      </xdr:nvSpPr>
      <xdr:spPr>
        <a:xfrm>
          <a:off x="863111" y="163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60452</xdr:rowOff>
    </xdr:from>
    <xdr:to>
      <xdr:col>55</xdr:col>
      <xdr:colOff>0</xdr:colOff>
      <xdr:row>37</xdr:row>
      <xdr:rowOff>66929</xdr:rowOff>
    </xdr:to>
    <xdr:cxnSp macro="">
      <xdr:nvCxnSpPr>
        <xdr:cNvPr id="292" name="直線コネクタ 291"/>
        <xdr:cNvCxnSpPr/>
      </xdr:nvCxnSpPr>
      <xdr:spPr>
        <a:xfrm flipV="1">
          <a:off x="9639300" y="640410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5605</xdr:rowOff>
    </xdr:from>
    <xdr:ext cx="378565" cy="259045"/>
    <xdr:sp macro="" textlink="">
      <xdr:nvSpPr>
        <xdr:cNvPr id="293" name="労働費平均値テキスト"/>
        <xdr:cNvSpPr txBox="1"/>
      </xdr:nvSpPr>
      <xdr:spPr>
        <a:xfrm>
          <a:off x="10528300" y="6520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66929</xdr:rowOff>
    </xdr:from>
    <xdr:to>
      <xdr:col>50</xdr:col>
      <xdr:colOff>114300</xdr:colOff>
      <xdr:row>37</xdr:row>
      <xdr:rowOff>71882</xdr:rowOff>
    </xdr:to>
    <xdr:cxnSp macro="">
      <xdr:nvCxnSpPr>
        <xdr:cNvPr id="295" name="直線コネクタ 294"/>
        <xdr:cNvCxnSpPr/>
      </xdr:nvCxnSpPr>
      <xdr:spPr>
        <a:xfrm flipV="1">
          <a:off x="8750300" y="641057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141034</xdr:rowOff>
    </xdr:from>
    <xdr:to>
      <xdr:col>45</xdr:col>
      <xdr:colOff>177800</xdr:colOff>
      <xdr:row>37</xdr:row>
      <xdr:rowOff>71882</xdr:rowOff>
    </xdr:to>
    <xdr:cxnSp macro="">
      <xdr:nvCxnSpPr>
        <xdr:cNvPr id="298" name="直線コネクタ 297"/>
        <xdr:cNvCxnSpPr/>
      </xdr:nvCxnSpPr>
      <xdr:spPr>
        <a:xfrm>
          <a:off x="7861300" y="6313234"/>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141034</xdr:rowOff>
    </xdr:from>
    <xdr:to>
      <xdr:col>41</xdr:col>
      <xdr:colOff>50800</xdr:colOff>
      <xdr:row>36</xdr:row>
      <xdr:rowOff>148653</xdr:rowOff>
    </xdr:to>
    <xdr:cxnSp macro="">
      <xdr:nvCxnSpPr>
        <xdr:cNvPr id="301" name="直線コネクタ 300"/>
        <xdr:cNvCxnSpPr/>
      </xdr:nvCxnSpPr>
      <xdr:spPr>
        <a:xfrm flipV="1">
          <a:off x="6972300" y="631323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79900</xdr:rowOff>
    </xdr:from>
    <xdr:ext cx="378565" cy="259045"/>
    <xdr:sp macro="" textlink="">
      <xdr:nvSpPr>
        <xdr:cNvPr id="305" name="テキスト ボックス 304"/>
        <xdr:cNvSpPr txBox="1"/>
      </xdr:nvSpPr>
      <xdr:spPr>
        <a:xfrm>
          <a:off x="6783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9652</xdr:rowOff>
    </xdr:from>
    <xdr:to>
      <xdr:col>55</xdr:col>
      <xdr:colOff>50800</xdr:colOff>
      <xdr:row>37</xdr:row>
      <xdr:rowOff>111252</xdr:rowOff>
    </xdr:to>
    <xdr:sp macro="" textlink="">
      <xdr:nvSpPr>
        <xdr:cNvPr id="311" name="楕円 310"/>
        <xdr:cNvSpPr/>
      </xdr:nvSpPr>
      <xdr:spPr>
        <a:xfrm>
          <a:off x="104267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32529</xdr:rowOff>
    </xdr:from>
    <xdr:ext cx="469744" cy="259045"/>
    <xdr:sp macro="" textlink="">
      <xdr:nvSpPr>
        <xdr:cNvPr id="312" name="労働費該当値テキスト"/>
        <xdr:cNvSpPr txBox="1"/>
      </xdr:nvSpPr>
      <xdr:spPr>
        <a:xfrm>
          <a:off x="10528300"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16129</xdr:rowOff>
    </xdr:from>
    <xdr:to>
      <xdr:col>50</xdr:col>
      <xdr:colOff>165100</xdr:colOff>
      <xdr:row>37</xdr:row>
      <xdr:rowOff>117729</xdr:rowOff>
    </xdr:to>
    <xdr:sp macro="" textlink="">
      <xdr:nvSpPr>
        <xdr:cNvPr id="313" name="楕円 312"/>
        <xdr:cNvSpPr/>
      </xdr:nvSpPr>
      <xdr:spPr>
        <a:xfrm>
          <a:off x="95885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134256</xdr:rowOff>
    </xdr:from>
    <xdr:ext cx="469744" cy="259045"/>
    <xdr:sp macro="" textlink="">
      <xdr:nvSpPr>
        <xdr:cNvPr id="314" name="テキスト ボックス 313"/>
        <xdr:cNvSpPr txBox="1"/>
      </xdr:nvSpPr>
      <xdr:spPr>
        <a:xfrm>
          <a:off x="9404428"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21082</xdr:rowOff>
    </xdr:from>
    <xdr:to>
      <xdr:col>46</xdr:col>
      <xdr:colOff>38100</xdr:colOff>
      <xdr:row>37</xdr:row>
      <xdr:rowOff>122682</xdr:rowOff>
    </xdr:to>
    <xdr:sp macro="" textlink="">
      <xdr:nvSpPr>
        <xdr:cNvPr id="315" name="楕円 314"/>
        <xdr:cNvSpPr/>
      </xdr:nvSpPr>
      <xdr:spPr>
        <a:xfrm>
          <a:off x="8699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139209</xdr:rowOff>
    </xdr:from>
    <xdr:ext cx="469744" cy="259045"/>
    <xdr:sp macro="" textlink="">
      <xdr:nvSpPr>
        <xdr:cNvPr id="316" name="テキスト ボックス 315"/>
        <xdr:cNvSpPr txBox="1"/>
      </xdr:nvSpPr>
      <xdr:spPr>
        <a:xfrm>
          <a:off x="8515428"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90234</xdr:rowOff>
    </xdr:from>
    <xdr:to>
      <xdr:col>41</xdr:col>
      <xdr:colOff>101600</xdr:colOff>
      <xdr:row>37</xdr:row>
      <xdr:rowOff>20384</xdr:rowOff>
    </xdr:to>
    <xdr:sp macro="" textlink="">
      <xdr:nvSpPr>
        <xdr:cNvPr id="317" name="楕円 316"/>
        <xdr:cNvSpPr/>
      </xdr:nvSpPr>
      <xdr:spPr>
        <a:xfrm>
          <a:off x="7810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36911</xdr:rowOff>
    </xdr:from>
    <xdr:ext cx="469744" cy="259045"/>
    <xdr:sp macro="" textlink="">
      <xdr:nvSpPr>
        <xdr:cNvPr id="318" name="テキスト ボックス 317"/>
        <xdr:cNvSpPr txBox="1"/>
      </xdr:nvSpPr>
      <xdr:spPr>
        <a:xfrm>
          <a:off x="7626428" y="60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97853</xdr:rowOff>
    </xdr:from>
    <xdr:to>
      <xdr:col>36</xdr:col>
      <xdr:colOff>165100</xdr:colOff>
      <xdr:row>37</xdr:row>
      <xdr:rowOff>28003</xdr:rowOff>
    </xdr:to>
    <xdr:sp macro="" textlink="">
      <xdr:nvSpPr>
        <xdr:cNvPr id="319" name="楕円 318"/>
        <xdr:cNvSpPr/>
      </xdr:nvSpPr>
      <xdr:spPr>
        <a:xfrm>
          <a:off x="6921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44530</xdr:rowOff>
    </xdr:from>
    <xdr:ext cx="469744" cy="259045"/>
    <xdr:sp macro="" textlink="">
      <xdr:nvSpPr>
        <xdr:cNvPr id="320" name="テキスト ボックス 319"/>
        <xdr:cNvSpPr txBox="1"/>
      </xdr:nvSpPr>
      <xdr:spPr>
        <a:xfrm>
          <a:off x="6737428"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129315</xdr:rowOff>
    </xdr:from>
    <xdr:to>
      <xdr:col>55</xdr:col>
      <xdr:colOff>0</xdr:colOff>
      <xdr:row>55</xdr:row>
      <xdr:rowOff>14416</xdr:rowOff>
    </xdr:to>
    <xdr:cxnSp macro="">
      <xdr:nvCxnSpPr>
        <xdr:cNvPr id="351" name="直線コネクタ 350"/>
        <xdr:cNvCxnSpPr/>
      </xdr:nvCxnSpPr>
      <xdr:spPr>
        <a:xfrm flipV="1">
          <a:off x="9639300" y="9387615"/>
          <a:ext cx="838200" cy="5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14416</xdr:rowOff>
    </xdr:from>
    <xdr:to>
      <xdr:col>50</xdr:col>
      <xdr:colOff>114300</xdr:colOff>
      <xdr:row>55</xdr:row>
      <xdr:rowOff>100816</xdr:rowOff>
    </xdr:to>
    <xdr:cxnSp macro="">
      <xdr:nvCxnSpPr>
        <xdr:cNvPr id="354" name="直線コネクタ 353"/>
        <xdr:cNvCxnSpPr/>
      </xdr:nvCxnSpPr>
      <xdr:spPr>
        <a:xfrm flipV="1">
          <a:off x="8750300" y="9444166"/>
          <a:ext cx="889000" cy="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67174</xdr:rowOff>
    </xdr:from>
    <xdr:ext cx="534377" cy="259045"/>
    <xdr:sp macro="" textlink="">
      <xdr:nvSpPr>
        <xdr:cNvPr id="356" name="テキスト ボックス 355"/>
        <xdr:cNvSpPr txBox="1"/>
      </xdr:nvSpPr>
      <xdr:spPr>
        <a:xfrm>
          <a:off x="9372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100816</xdr:rowOff>
    </xdr:from>
    <xdr:to>
      <xdr:col>45</xdr:col>
      <xdr:colOff>177800</xdr:colOff>
      <xdr:row>56</xdr:row>
      <xdr:rowOff>41141</xdr:rowOff>
    </xdr:to>
    <xdr:cxnSp macro="">
      <xdr:nvCxnSpPr>
        <xdr:cNvPr id="357" name="直線コネクタ 356"/>
        <xdr:cNvCxnSpPr/>
      </xdr:nvCxnSpPr>
      <xdr:spPr>
        <a:xfrm flipV="1">
          <a:off x="7861300" y="9530566"/>
          <a:ext cx="889000" cy="1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149475</xdr:rowOff>
    </xdr:from>
    <xdr:to>
      <xdr:col>41</xdr:col>
      <xdr:colOff>50800</xdr:colOff>
      <xdr:row>56</xdr:row>
      <xdr:rowOff>41141</xdr:rowOff>
    </xdr:to>
    <xdr:cxnSp macro="">
      <xdr:nvCxnSpPr>
        <xdr:cNvPr id="360" name="直線コネクタ 359"/>
        <xdr:cNvCxnSpPr/>
      </xdr:nvCxnSpPr>
      <xdr:spPr>
        <a:xfrm>
          <a:off x="6972300" y="9579225"/>
          <a:ext cx="889000" cy="6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57018</xdr:rowOff>
    </xdr:from>
    <xdr:ext cx="534377" cy="259045"/>
    <xdr:sp macro="" textlink="">
      <xdr:nvSpPr>
        <xdr:cNvPr id="364" name="テキスト ボックス 363"/>
        <xdr:cNvSpPr txBox="1"/>
      </xdr:nvSpPr>
      <xdr:spPr>
        <a:xfrm>
          <a:off x="6705111" y="982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78515</xdr:rowOff>
    </xdr:from>
    <xdr:to>
      <xdr:col>55</xdr:col>
      <xdr:colOff>50800</xdr:colOff>
      <xdr:row>55</xdr:row>
      <xdr:rowOff>8665</xdr:rowOff>
    </xdr:to>
    <xdr:sp macro="" textlink="">
      <xdr:nvSpPr>
        <xdr:cNvPr id="370" name="楕円 369"/>
        <xdr:cNvSpPr/>
      </xdr:nvSpPr>
      <xdr:spPr>
        <a:xfrm>
          <a:off x="10426700" y="9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101392</xdr:rowOff>
    </xdr:from>
    <xdr:ext cx="534377" cy="259045"/>
    <xdr:sp macro="" textlink="">
      <xdr:nvSpPr>
        <xdr:cNvPr id="371" name="農林水産業費該当値テキスト"/>
        <xdr:cNvSpPr txBox="1"/>
      </xdr:nvSpPr>
      <xdr:spPr>
        <a:xfrm>
          <a:off x="10528300" y="91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135066</xdr:rowOff>
    </xdr:from>
    <xdr:to>
      <xdr:col>50</xdr:col>
      <xdr:colOff>165100</xdr:colOff>
      <xdr:row>55</xdr:row>
      <xdr:rowOff>65216</xdr:rowOff>
    </xdr:to>
    <xdr:sp macro="" textlink="">
      <xdr:nvSpPr>
        <xdr:cNvPr id="372" name="楕円 371"/>
        <xdr:cNvSpPr/>
      </xdr:nvSpPr>
      <xdr:spPr>
        <a:xfrm>
          <a:off x="9588500" y="93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81743</xdr:rowOff>
    </xdr:from>
    <xdr:ext cx="534377" cy="259045"/>
    <xdr:sp macro="" textlink="">
      <xdr:nvSpPr>
        <xdr:cNvPr id="373" name="テキスト ボックス 372"/>
        <xdr:cNvSpPr txBox="1"/>
      </xdr:nvSpPr>
      <xdr:spPr>
        <a:xfrm>
          <a:off x="9372111" y="91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50016</xdr:rowOff>
    </xdr:from>
    <xdr:to>
      <xdr:col>46</xdr:col>
      <xdr:colOff>38100</xdr:colOff>
      <xdr:row>55</xdr:row>
      <xdr:rowOff>151616</xdr:rowOff>
    </xdr:to>
    <xdr:sp macro="" textlink="">
      <xdr:nvSpPr>
        <xdr:cNvPr id="374" name="楕円 373"/>
        <xdr:cNvSpPr/>
      </xdr:nvSpPr>
      <xdr:spPr>
        <a:xfrm>
          <a:off x="8699500" y="94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168143</xdr:rowOff>
    </xdr:from>
    <xdr:ext cx="534377" cy="259045"/>
    <xdr:sp macro="" textlink="">
      <xdr:nvSpPr>
        <xdr:cNvPr id="375" name="テキスト ボックス 374"/>
        <xdr:cNvSpPr txBox="1"/>
      </xdr:nvSpPr>
      <xdr:spPr>
        <a:xfrm>
          <a:off x="8483111" y="92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161791</xdr:rowOff>
    </xdr:from>
    <xdr:to>
      <xdr:col>41</xdr:col>
      <xdr:colOff>101600</xdr:colOff>
      <xdr:row>56</xdr:row>
      <xdr:rowOff>91941</xdr:rowOff>
    </xdr:to>
    <xdr:sp macro="" textlink="">
      <xdr:nvSpPr>
        <xdr:cNvPr id="376" name="楕円 375"/>
        <xdr:cNvSpPr/>
      </xdr:nvSpPr>
      <xdr:spPr>
        <a:xfrm>
          <a:off x="7810500" y="9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108468</xdr:rowOff>
    </xdr:from>
    <xdr:ext cx="534377" cy="259045"/>
    <xdr:sp macro="" textlink="">
      <xdr:nvSpPr>
        <xdr:cNvPr id="377" name="テキスト ボックス 376"/>
        <xdr:cNvSpPr txBox="1"/>
      </xdr:nvSpPr>
      <xdr:spPr>
        <a:xfrm>
          <a:off x="7594111" y="9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98675</xdr:rowOff>
    </xdr:from>
    <xdr:to>
      <xdr:col>36</xdr:col>
      <xdr:colOff>165100</xdr:colOff>
      <xdr:row>56</xdr:row>
      <xdr:rowOff>28825</xdr:rowOff>
    </xdr:to>
    <xdr:sp macro="" textlink="">
      <xdr:nvSpPr>
        <xdr:cNvPr id="378" name="楕円 377"/>
        <xdr:cNvSpPr/>
      </xdr:nvSpPr>
      <xdr:spPr>
        <a:xfrm>
          <a:off x="6921500" y="9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45352</xdr:rowOff>
    </xdr:from>
    <xdr:ext cx="534377" cy="259045"/>
    <xdr:sp macro="" textlink="">
      <xdr:nvSpPr>
        <xdr:cNvPr id="379" name="テキスト ボックス 378"/>
        <xdr:cNvSpPr txBox="1"/>
      </xdr:nvSpPr>
      <xdr:spPr>
        <a:xfrm>
          <a:off x="6705111" y="93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80859</xdr:rowOff>
    </xdr:from>
    <xdr:to>
      <xdr:col>55</xdr:col>
      <xdr:colOff>0</xdr:colOff>
      <xdr:row>73</xdr:row>
      <xdr:rowOff>111171</xdr:rowOff>
    </xdr:to>
    <xdr:cxnSp macro="">
      <xdr:nvCxnSpPr>
        <xdr:cNvPr id="406" name="直線コネクタ 405"/>
        <xdr:cNvCxnSpPr/>
      </xdr:nvCxnSpPr>
      <xdr:spPr>
        <a:xfrm>
          <a:off x="9639300" y="12596709"/>
          <a:ext cx="8382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134490</xdr:rowOff>
    </xdr:from>
    <xdr:ext cx="534377" cy="259045"/>
    <xdr:sp macro="" textlink="">
      <xdr:nvSpPr>
        <xdr:cNvPr id="407" name="商工費平均値テキスト"/>
        <xdr:cNvSpPr txBox="1"/>
      </xdr:nvSpPr>
      <xdr:spPr>
        <a:xfrm>
          <a:off x="10528300" y="129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129573</xdr:rowOff>
    </xdr:from>
    <xdr:to>
      <xdr:col>50</xdr:col>
      <xdr:colOff>114300</xdr:colOff>
      <xdr:row>73</xdr:row>
      <xdr:rowOff>80859</xdr:rowOff>
    </xdr:to>
    <xdr:cxnSp macro="">
      <xdr:nvCxnSpPr>
        <xdr:cNvPr id="409" name="直線コネクタ 408"/>
        <xdr:cNvCxnSpPr/>
      </xdr:nvCxnSpPr>
      <xdr:spPr>
        <a:xfrm>
          <a:off x="8750300" y="12473973"/>
          <a:ext cx="889000" cy="1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129826</xdr:rowOff>
    </xdr:from>
    <xdr:ext cx="534377" cy="259045"/>
    <xdr:sp macro="" textlink="">
      <xdr:nvSpPr>
        <xdr:cNvPr id="411" name="テキスト ボックス 410"/>
        <xdr:cNvSpPr txBox="1"/>
      </xdr:nvSpPr>
      <xdr:spPr>
        <a:xfrm>
          <a:off x="9372111" y="13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129573</xdr:rowOff>
    </xdr:from>
    <xdr:to>
      <xdr:col>45</xdr:col>
      <xdr:colOff>177800</xdr:colOff>
      <xdr:row>73</xdr:row>
      <xdr:rowOff>31321</xdr:rowOff>
    </xdr:to>
    <xdr:cxnSp macro="">
      <xdr:nvCxnSpPr>
        <xdr:cNvPr id="412" name="直線コネクタ 411"/>
        <xdr:cNvCxnSpPr/>
      </xdr:nvCxnSpPr>
      <xdr:spPr>
        <a:xfrm flipV="1">
          <a:off x="7861300" y="12473973"/>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128247</xdr:rowOff>
    </xdr:from>
    <xdr:to>
      <xdr:col>41</xdr:col>
      <xdr:colOff>50800</xdr:colOff>
      <xdr:row>73</xdr:row>
      <xdr:rowOff>31321</xdr:rowOff>
    </xdr:to>
    <xdr:cxnSp macro="">
      <xdr:nvCxnSpPr>
        <xdr:cNvPr id="415" name="直線コネクタ 414"/>
        <xdr:cNvCxnSpPr/>
      </xdr:nvCxnSpPr>
      <xdr:spPr>
        <a:xfrm>
          <a:off x="6972300" y="12301197"/>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73613</xdr:rowOff>
    </xdr:from>
    <xdr:ext cx="534377" cy="259045"/>
    <xdr:sp macro="" textlink="">
      <xdr:nvSpPr>
        <xdr:cNvPr id="419" name="テキスト ボックス 418"/>
        <xdr:cNvSpPr txBox="1"/>
      </xdr:nvSpPr>
      <xdr:spPr>
        <a:xfrm>
          <a:off x="6705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60371</xdr:rowOff>
    </xdr:from>
    <xdr:to>
      <xdr:col>55</xdr:col>
      <xdr:colOff>50800</xdr:colOff>
      <xdr:row>73</xdr:row>
      <xdr:rowOff>161971</xdr:rowOff>
    </xdr:to>
    <xdr:sp macro="" textlink="">
      <xdr:nvSpPr>
        <xdr:cNvPr id="425" name="楕円 424"/>
        <xdr:cNvSpPr/>
      </xdr:nvSpPr>
      <xdr:spPr>
        <a:xfrm>
          <a:off x="10426700" y="125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83248</xdr:rowOff>
    </xdr:from>
    <xdr:ext cx="534377" cy="259045"/>
    <xdr:sp macro="" textlink="">
      <xdr:nvSpPr>
        <xdr:cNvPr id="426" name="商工費該当値テキスト"/>
        <xdr:cNvSpPr txBox="1"/>
      </xdr:nvSpPr>
      <xdr:spPr>
        <a:xfrm>
          <a:off x="10528300" y="124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30059</xdr:rowOff>
    </xdr:from>
    <xdr:to>
      <xdr:col>50</xdr:col>
      <xdr:colOff>165100</xdr:colOff>
      <xdr:row>73</xdr:row>
      <xdr:rowOff>131659</xdr:rowOff>
    </xdr:to>
    <xdr:sp macro="" textlink="">
      <xdr:nvSpPr>
        <xdr:cNvPr id="427" name="楕円 426"/>
        <xdr:cNvSpPr/>
      </xdr:nvSpPr>
      <xdr:spPr>
        <a:xfrm>
          <a:off x="9588500" y="125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148186</xdr:rowOff>
    </xdr:from>
    <xdr:ext cx="534377" cy="259045"/>
    <xdr:sp macro="" textlink="">
      <xdr:nvSpPr>
        <xdr:cNvPr id="428" name="テキスト ボックス 427"/>
        <xdr:cNvSpPr txBox="1"/>
      </xdr:nvSpPr>
      <xdr:spPr>
        <a:xfrm>
          <a:off x="9372111" y="123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78773</xdr:rowOff>
    </xdr:from>
    <xdr:to>
      <xdr:col>46</xdr:col>
      <xdr:colOff>38100</xdr:colOff>
      <xdr:row>73</xdr:row>
      <xdr:rowOff>8923</xdr:rowOff>
    </xdr:to>
    <xdr:sp macro="" textlink="">
      <xdr:nvSpPr>
        <xdr:cNvPr id="429" name="楕円 428"/>
        <xdr:cNvSpPr/>
      </xdr:nvSpPr>
      <xdr:spPr>
        <a:xfrm>
          <a:off x="8699500" y="124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25450</xdr:rowOff>
    </xdr:from>
    <xdr:ext cx="534377" cy="259045"/>
    <xdr:sp macro="" textlink="">
      <xdr:nvSpPr>
        <xdr:cNvPr id="430" name="テキスト ボックス 429"/>
        <xdr:cNvSpPr txBox="1"/>
      </xdr:nvSpPr>
      <xdr:spPr>
        <a:xfrm>
          <a:off x="8483111" y="121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151971</xdr:rowOff>
    </xdr:from>
    <xdr:to>
      <xdr:col>41</xdr:col>
      <xdr:colOff>101600</xdr:colOff>
      <xdr:row>73</xdr:row>
      <xdr:rowOff>82121</xdr:rowOff>
    </xdr:to>
    <xdr:sp macro="" textlink="">
      <xdr:nvSpPr>
        <xdr:cNvPr id="431" name="楕円 430"/>
        <xdr:cNvSpPr/>
      </xdr:nvSpPr>
      <xdr:spPr>
        <a:xfrm>
          <a:off x="7810500" y="124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98648</xdr:rowOff>
    </xdr:from>
    <xdr:ext cx="534377" cy="259045"/>
    <xdr:sp macro="" textlink="">
      <xdr:nvSpPr>
        <xdr:cNvPr id="432" name="テキスト ボックス 431"/>
        <xdr:cNvSpPr txBox="1"/>
      </xdr:nvSpPr>
      <xdr:spPr>
        <a:xfrm>
          <a:off x="7594111" y="1227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77447</xdr:rowOff>
    </xdr:from>
    <xdr:to>
      <xdr:col>36</xdr:col>
      <xdr:colOff>165100</xdr:colOff>
      <xdr:row>72</xdr:row>
      <xdr:rowOff>7597</xdr:rowOff>
    </xdr:to>
    <xdr:sp macro="" textlink="">
      <xdr:nvSpPr>
        <xdr:cNvPr id="433" name="楕円 432"/>
        <xdr:cNvSpPr/>
      </xdr:nvSpPr>
      <xdr:spPr>
        <a:xfrm>
          <a:off x="6921500" y="122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24124</xdr:rowOff>
    </xdr:from>
    <xdr:ext cx="534377" cy="259045"/>
    <xdr:sp macro="" textlink="">
      <xdr:nvSpPr>
        <xdr:cNvPr id="434" name="テキスト ボックス 433"/>
        <xdr:cNvSpPr txBox="1"/>
      </xdr:nvSpPr>
      <xdr:spPr>
        <a:xfrm>
          <a:off x="6705111" y="120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56031</xdr:rowOff>
    </xdr:from>
    <xdr:to>
      <xdr:col>55</xdr:col>
      <xdr:colOff>0</xdr:colOff>
      <xdr:row>97</xdr:row>
      <xdr:rowOff>69135</xdr:rowOff>
    </xdr:to>
    <xdr:cxnSp macro="">
      <xdr:nvCxnSpPr>
        <xdr:cNvPr id="461" name="直線コネクタ 460"/>
        <xdr:cNvCxnSpPr/>
      </xdr:nvCxnSpPr>
      <xdr:spPr>
        <a:xfrm flipV="1">
          <a:off x="9639300" y="16686681"/>
          <a:ext cx="8382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70564</xdr:rowOff>
    </xdr:from>
    <xdr:ext cx="534377" cy="259045"/>
    <xdr:sp macro="" textlink="">
      <xdr:nvSpPr>
        <xdr:cNvPr id="462" name="土木費平均値テキスト"/>
        <xdr:cNvSpPr txBox="1"/>
      </xdr:nvSpPr>
      <xdr:spPr>
        <a:xfrm>
          <a:off x="10528300" y="16701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50946</xdr:rowOff>
    </xdr:from>
    <xdr:to>
      <xdr:col>50</xdr:col>
      <xdr:colOff>114300</xdr:colOff>
      <xdr:row>97</xdr:row>
      <xdr:rowOff>69135</xdr:rowOff>
    </xdr:to>
    <xdr:cxnSp macro="">
      <xdr:nvCxnSpPr>
        <xdr:cNvPr id="464" name="直線コネクタ 463"/>
        <xdr:cNvCxnSpPr/>
      </xdr:nvCxnSpPr>
      <xdr:spPr>
        <a:xfrm>
          <a:off x="8750300" y="16681596"/>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160244</xdr:rowOff>
    </xdr:from>
    <xdr:ext cx="534377" cy="259045"/>
    <xdr:sp macro="" textlink="">
      <xdr:nvSpPr>
        <xdr:cNvPr id="466" name="テキスト ボックス 465"/>
        <xdr:cNvSpPr txBox="1"/>
      </xdr:nvSpPr>
      <xdr:spPr>
        <a:xfrm>
          <a:off x="9372111" y="167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50946</xdr:rowOff>
    </xdr:from>
    <xdr:to>
      <xdr:col>45</xdr:col>
      <xdr:colOff>177800</xdr:colOff>
      <xdr:row>97</xdr:row>
      <xdr:rowOff>123183</xdr:rowOff>
    </xdr:to>
    <xdr:cxnSp macro="">
      <xdr:nvCxnSpPr>
        <xdr:cNvPr id="467" name="直線コネクタ 466"/>
        <xdr:cNvCxnSpPr/>
      </xdr:nvCxnSpPr>
      <xdr:spPr>
        <a:xfrm flipV="1">
          <a:off x="7861300" y="16681596"/>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37323</xdr:rowOff>
    </xdr:from>
    <xdr:ext cx="534377" cy="259045"/>
    <xdr:sp macro="" textlink="">
      <xdr:nvSpPr>
        <xdr:cNvPr id="469" name="テキスト ボックス 468"/>
        <xdr:cNvSpPr txBox="1"/>
      </xdr:nvSpPr>
      <xdr:spPr>
        <a:xfrm>
          <a:off x="8483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123183</xdr:rowOff>
    </xdr:from>
    <xdr:to>
      <xdr:col>41</xdr:col>
      <xdr:colOff>50800</xdr:colOff>
      <xdr:row>98</xdr:row>
      <xdr:rowOff>9027</xdr:rowOff>
    </xdr:to>
    <xdr:cxnSp macro="">
      <xdr:nvCxnSpPr>
        <xdr:cNvPr id="470" name="直線コネクタ 469"/>
        <xdr:cNvCxnSpPr/>
      </xdr:nvCxnSpPr>
      <xdr:spPr>
        <a:xfrm flipV="1">
          <a:off x="6972300" y="16753833"/>
          <a:ext cx="889000" cy="5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2" name="テキスト ボックス 471"/>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5231</xdr:rowOff>
    </xdr:from>
    <xdr:to>
      <xdr:col>55</xdr:col>
      <xdr:colOff>50800</xdr:colOff>
      <xdr:row>97</xdr:row>
      <xdr:rowOff>106831</xdr:rowOff>
    </xdr:to>
    <xdr:sp macro="" textlink="">
      <xdr:nvSpPr>
        <xdr:cNvPr id="480" name="楕円 479"/>
        <xdr:cNvSpPr/>
      </xdr:nvSpPr>
      <xdr:spPr>
        <a:xfrm>
          <a:off x="10426700" y="166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28108</xdr:rowOff>
    </xdr:from>
    <xdr:ext cx="599010" cy="259045"/>
    <xdr:sp macro="" textlink="">
      <xdr:nvSpPr>
        <xdr:cNvPr id="481" name="土木費該当値テキスト"/>
        <xdr:cNvSpPr txBox="1"/>
      </xdr:nvSpPr>
      <xdr:spPr>
        <a:xfrm>
          <a:off x="10528300" y="1648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18335</xdr:rowOff>
    </xdr:from>
    <xdr:to>
      <xdr:col>50</xdr:col>
      <xdr:colOff>165100</xdr:colOff>
      <xdr:row>97</xdr:row>
      <xdr:rowOff>119935</xdr:rowOff>
    </xdr:to>
    <xdr:sp macro="" textlink="">
      <xdr:nvSpPr>
        <xdr:cNvPr id="482" name="楕円 481"/>
        <xdr:cNvSpPr/>
      </xdr:nvSpPr>
      <xdr:spPr>
        <a:xfrm>
          <a:off x="9588500" y="166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136462</xdr:rowOff>
    </xdr:from>
    <xdr:ext cx="599010" cy="259045"/>
    <xdr:sp macro="" textlink="">
      <xdr:nvSpPr>
        <xdr:cNvPr id="483" name="テキスト ボックス 482"/>
        <xdr:cNvSpPr txBox="1"/>
      </xdr:nvSpPr>
      <xdr:spPr>
        <a:xfrm>
          <a:off x="9339795" y="1642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xdr:rowOff>
    </xdr:from>
    <xdr:to>
      <xdr:col>46</xdr:col>
      <xdr:colOff>38100</xdr:colOff>
      <xdr:row>97</xdr:row>
      <xdr:rowOff>101746</xdr:rowOff>
    </xdr:to>
    <xdr:sp macro="" textlink="">
      <xdr:nvSpPr>
        <xdr:cNvPr id="484" name="楕円 483"/>
        <xdr:cNvSpPr/>
      </xdr:nvSpPr>
      <xdr:spPr>
        <a:xfrm>
          <a:off x="8699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118273</xdr:rowOff>
    </xdr:from>
    <xdr:ext cx="599010" cy="259045"/>
    <xdr:sp macro="" textlink="">
      <xdr:nvSpPr>
        <xdr:cNvPr id="485" name="テキスト ボックス 484"/>
        <xdr:cNvSpPr txBox="1"/>
      </xdr:nvSpPr>
      <xdr:spPr>
        <a:xfrm>
          <a:off x="8450795" y="1640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72383</xdr:rowOff>
    </xdr:from>
    <xdr:to>
      <xdr:col>41</xdr:col>
      <xdr:colOff>101600</xdr:colOff>
      <xdr:row>98</xdr:row>
      <xdr:rowOff>2533</xdr:rowOff>
    </xdr:to>
    <xdr:sp macro="" textlink="">
      <xdr:nvSpPr>
        <xdr:cNvPr id="486" name="楕円 485"/>
        <xdr:cNvSpPr/>
      </xdr:nvSpPr>
      <xdr:spPr>
        <a:xfrm>
          <a:off x="7810500" y="167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19060</xdr:rowOff>
    </xdr:from>
    <xdr:ext cx="534377" cy="259045"/>
    <xdr:sp macro="" textlink="">
      <xdr:nvSpPr>
        <xdr:cNvPr id="487" name="テキスト ボックス 486"/>
        <xdr:cNvSpPr txBox="1"/>
      </xdr:nvSpPr>
      <xdr:spPr>
        <a:xfrm>
          <a:off x="7594111" y="16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129677</xdr:rowOff>
    </xdr:from>
    <xdr:to>
      <xdr:col>36</xdr:col>
      <xdr:colOff>165100</xdr:colOff>
      <xdr:row>98</xdr:row>
      <xdr:rowOff>59827</xdr:rowOff>
    </xdr:to>
    <xdr:sp macro="" textlink="">
      <xdr:nvSpPr>
        <xdr:cNvPr id="488" name="楕円 487"/>
        <xdr:cNvSpPr/>
      </xdr:nvSpPr>
      <xdr:spPr>
        <a:xfrm>
          <a:off x="6921500" y="1676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50954</xdr:rowOff>
    </xdr:from>
    <xdr:ext cx="534377" cy="259045"/>
    <xdr:sp macro="" textlink="">
      <xdr:nvSpPr>
        <xdr:cNvPr id="489" name="テキスト ボックス 488"/>
        <xdr:cNvSpPr txBox="1"/>
      </xdr:nvSpPr>
      <xdr:spPr>
        <a:xfrm>
          <a:off x="6705111" y="168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105321</xdr:rowOff>
    </xdr:from>
    <xdr:to>
      <xdr:col>85</xdr:col>
      <xdr:colOff>127000</xdr:colOff>
      <xdr:row>36</xdr:row>
      <xdr:rowOff>139230</xdr:rowOff>
    </xdr:to>
    <xdr:cxnSp macro="">
      <xdr:nvCxnSpPr>
        <xdr:cNvPr id="518" name="直線コネクタ 517"/>
        <xdr:cNvCxnSpPr/>
      </xdr:nvCxnSpPr>
      <xdr:spPr>
        <a:xfrm flipV="1">
          <a:off x="15481300" y="6277521"/>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112171</xdr:rowOff>
    </xdr:from>
    <xdr:ext cx="534377" cy="259045"/>
    <xdr:sp macro="" textlink="">
      <xdr:nvSpPr>
        <xdr:cNvPr id="519" name="消防費平均値テキスト"/>
        <xdr:cNvSpPr txBox="1"/>
      </xdr:nvSpPr>
      <xdr:spPr>
        <a:xfrm>
          <a:off x="16370300" y="628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139230</xdr:rowOff>
    </xdr:from>
    <xdr:to>
      <xdr:col>81</xdr:col>
      <xdr:colOff>50800</xdr:colOff>
      <xdr:row>36</xdr:row>
      <xdr:rowOff>169139</xdr:rowOff>
    </xdr:to>
    <xdr:cxnSp macro="">
      <xdr:nvCxnSpPr>
        <xdr:cNvPr id="521" name="直線コネクタ 520"/>
        <xdr:cNvCxnSpPr/>
      </xdr:nvCxnSpPr>
      <xdr:spPr>
        <a:xfrm flipV="1">
          <a:off x="14592300" y="6311430"/>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11316</xdr:rowOff>
    </xdr:from>
    <xdr:to>
      <xdr:col>76</xdr:col>
      <xdr:colOff>114300</xdr:colOff>
      <xdr:row>36</xdr:row>
      <xdr:rowOff>169139</xdr:rowOff>
    </xdr:to>
    <xdr:cxnSp macro="">
      <xdr:nvCxnSpPr>
        <xdr:cNvPr id="524" name="直線コネクタ 523"/>
        <xdr:cNvCxnSpPr/>
      </xdr:nvCxnSpPr>
      <xdr:spPr>
        <a:xfrm>
          <a:off x="13703300" y="6012066"/>
          <a:ext cx="889000" cy="3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6" name="テキスト ボックス 525"/>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11316</xdr:rowOff>
    </xdr:from>
    <xdr:to>
      <xdr:col>71</xdr:col>
      <xdr:colOff>177800</xdr:colOff>
      <xdr:row>35</xdr:row>
      <xdr:rowOff>148933</xdr:rowOff>
    </xdr:to>
    <xdr:cxnSp macro="">
      <xdr:nvCxnSpPr>
        <xdr:cNvPr id="527" name="直線コネクタ 526"/>
        <xdr:cNvCxnSpPr/>
      </xdr:nvCxnSpPr>
      <xdr:spPr>
        <a:xfrm flipV="1">
          <a:off x="12814300" y="6012066"/>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104513</xdr:rowOff>
    </xdr:from>
    <xdr:ext cx="534377" cy="259045"/>
    <xdr:sp macro="" textlink="">
      <xdr:nvSpPr>
        <xdr:cNvPr id="529" name="テキスト ボックス 528"/>
        <xdr:cNvSpPr txBox="1"/>
      </xdr:nvSpPr>
      <xdr:spPr>
        <a:xfrm>
          <a:off x="13436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119448</xdr:rowOff>
    </xdr:from>
    <xdr:ext cx="534377" cy="259045"/>
    <xdr:sp macro="" textlink="">
      <xdr:nvSpPr>
        <xdr:cNvPr id="531" name="テキスト ボックス 530"/>
        <xdr:cNvSpPr txBox="1"/>
      </xdr:nvSpPr>
      <xdr:spPr>
        <a:xfrm>
          <a:off x="12547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54521</xdr:rowOff>
    </xdr:from>
    <xdr:to>
      <xdr:col>85</xdr:col>
      <xdr:colOff>177800</xdr:colOff>
      <xdr:row>36</xdr:row>
      <xdr:rowOff>156121</xdr:rowOff>
    </xdr:to>
    <xdr:sp macro="" textlink="">
      <xdr:nvSpPr>
        <xdr:cNvPr id="537" name="楕円 536"/>
        <xdr:cNvSpPr/>
      </xdr:nvSpPr>
      <xdr:spPr>
        <a:xfrm>
          <a:off x="16268700" y="6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77398</xdr:rowOff>
    </xdr:from>
    <xdr:ext cx="534377" cy="259045"/>
    <xdr:sp macro="" textlink="">
      <xdr:nvSpPr>
        <xdr:cNvPr id="538" name="消防費該当値テキスト"/>
        <xdr:cNvSpPr txBox="1"/>
      </xdr:nvSpPr>
      <xdr:spPr>
        <a:xfrm>
          <a:off x="16370300" y="60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88430</xdr:rowOff>
    </xdr:from>
    <xdr:to>
      <xdr:col>81</xdr:col>
      <xdr:colOff>101600</xdr:colOff>
      <xdr:row>37</xdr:row>
      <xdr:rowOff>18580</xdr:rowOff>
    </xdr:to>
    <xdr:sp macro="" textlink="">
      <xdr:nvSpPr>
        <xdr:cNvPr id="539" name="楕円 538"/>
        <xdr:cNvSpPr/>
      </xdr:nvSpPr>
      <xdr:spPr>
        <a:xfrm>
          <a:off x="15430500" y="62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35107</xdr:rowOff>
    </xdr:from>
    <xdr:ext cx="534377" cy="259045"/>
    <xdr:sp macro="" textlink="">
      <xdr:nvSpPr>
        <xdr:cNvPr id="540" name="テキスト ボックス 539"/>
        <xdr:cNvSpPr txBox="1"/>
      </xdr:nvSpPr>
      <xdr:spPr>
        <a:xfrm>
          <a:off x="15214111" y="60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118339</xdr:rowOff>
    </xdr:from>
    <xdr:to>
      <xdr:col>76</xdr:col>
      <xdr:colOff>165100</xdr:colOff>
      <xdr:row>37</xdr:row>
      <xdr:rowOff>48489</xdr:rowOff>
    </xdr:to>
    <xdr:sp macro="" textlink="">
      <xdr:nvSpPr>
        <xdr:cNvPr id="541" name="楕円 540"/>
        <xdr:cNvSpPr/>
      </xdr:nvSpPr>
      <xdr:spPr>
        <a:xfrm>
          <a:off x="14541500" y="6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65016</xdr:rowOff>
    </xdr:from>
    <xdr:ext cx="534377" cy="259045"/>
    <xdr:sp macro="" textlink="">
      <xdr:nvSpPr>
        <xdr:cNvPr id="542" name="テキスト ボックス 541"/>
        <xdr:cNvSpPr txBox="1"/>
      </xdr:nvSpPr>
      <xdr:spPr>
        <a:xfrm>
          <a:off x="14325111" y="60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131966</xdr:rowOff>
    </xdr:from>
    <xdr:to>
      <xdr:col>72</xdr:col>
      <xdr:colOff>38100</xdr:colOff>
      <xdr:row>35</xdr:row>
      <xdr:rowOff>62116</xdr:rowOff>
    </xdr:to>
    <xdr:sp macro="" textlink="">
      <xdr:nvSpPr>
        <xdr:cNvPr id="543" name="楕円 542"/>
        <xdr:cNvSpPr/>
      </xdr:nvSpPr>
      <xdr:spPr>
        <a:xfrm>
          <a:off x="13652500" y="5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78643</xdr:rowOff>
    </xdr:from>
    <xdr:ext cx="534377" cy="259045"/>
    <xdr:sp macro="" textlink="">
      <xdr:nvSpPr>
        <xdr:cNvPr id="544" name="テキスト ボックス 543"/>
        <xdr:cNvSpPr txBox="1"/>
      </xdr:nvSpPr>
      <xdr:spPr>
        <a:xfrm>
          <a:off x="13436111" y="57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98133</xdr:rowOff>
    </xdr:from>
    <xdr:to>
      <xdr:col>67</xdr:col>
      <xdr:colOff>101600</xdr:colOff>
      <xdr:row>36</xdr:row>
      <xdr:rowOff>28283</xdr:rowOff>
    </xdr:to>
    <xdr:sp macro="" textlink="">
      <xdr:nvSpPr>
        <xdr:cNvPr id="545" name="楕円 544"/>
        <xdr:cNvSpPr/>
      </xdr:nvSpPr>
      <xdr:spPr>
        <a:xfrm>
          <a:off x="12763500" y="60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44810</xdr:rowOff>
    </xdr:from>
    <xdr:ext cx="534377" cy="259045"/>
    <xdr:sp macro="" textlink="">
      <xdr:nvSpPr>
        <xdr:cNvPr id="546" name="テキスト ボックス 545"/>
        <xdr:cNvSpPr txBox="1"/>
      </xdr:nvSpPr>
      <xdr:spPr>
        <a:xfrm>
          <a:off x="12547111" y="587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159337</xdr:rowOff>
    </xdr:from>
    <xdr:to>
      <xdr:col>85</xdr:col>
      <xdr:colOff>127000</xdr:colOff>
      <xdr:row>55</xdr:row>
      <xdr:rowOff>169349</xdr:rowOff>
    </xdr:to>
    <xdr:cxnSp macro="">
      <xdr:nvCxnSpPr>
        <xdr:cNvPr id="575" name="直線コネクタ 574"/>
        <xdr:cNvCxnSpPr/>
      </xdr:nvCxnSpPr>
      <xdr:spPr>
        <a:xfrm>
          <a:off x="15481300" y="9589087"/>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59416</xdr:rowOff>
    </xdr:from>
    <xdr:to>
      <xdr:col>81</xdr:col>
      <xdr:colOff>50800</xdr:colOff>
      <xdr:row>55</xdr:row>
      <xdr:rowOff>159337</xdr:rowOff>
    </xdr:to>
    <xdr:cxnSp macro="">
      <xdr:nvCxnSpPr>
        <xdr:cNvPr id="578" name="直線コネクタ 577"/>
        <xdr:cNvCxnSpPr/>
      </xdr:nvCxnSpPr>
      <xdr:spPr>
        <a:xfrm>
          <a:off x="14592300" y="9489166"/>
          <a:ext cx="8890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80" name="テキスト ボックス 579"/>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59416</xdr:rowOff>
    </xdr:from>
    <xdr:to>
      <xdr:col>76</xdr:col>
      <xdr:colOff>114300</xdr:colOff>
      <xdr:row>56</xdr:row>
      <xdr:rowOff>35428</xdr:rowOff>
    </xdr:to>
    <xdr:cxnSp macro="">
      <xdr:nvCxnSpPr>
        <xdr:cNvPr id="581" name="直線コネクタ 580"/>
        <xdr:cNvCxnSpPr/>
      </xdr:nvCxnSpPr>
      <xdr:spPr>
        <a:xfrm flipV="1">
          <a:off x="13703300" y="94891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3" name="テキスト ボックス 582"/>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31808</xdr:rowOff>
    </xdr:from>
    <xdr:to>
      <xdr:col>71</xdr:col>
      <xdr:colOff>177800</xdr:colOff>
      <xdr:row>56</xdr:row>
      <xdr:rowOff>35428</xdr:rowOff>
    </xdr:to>
    <xdr:cxnSp macro="">
      <xdr:nvCxnSpPr>
        <xdr:cNvPr id="584" name="直線コネクタ 583"/>
        <xdr:cNvCxnSpPr/>
      </xdr:nvCxnSpPr>
      <xdr:spPr>
        <a:xfrm>
          <a:off x="12814300" y="963300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6" name="テキスト ボックス 585"/>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118549</xdr:rowOff>
    </xdr:from>
    <xdr:to>
      <xdr:col>85</xdr:col>
      <xdr:colOff>177800</xdr:colOff>
      <xdr:row>56</xdr:row>
      <xdr:rowOff>48699</xdr:rowOff>
    </xdr:to>
    <xdr:sp macro="" textlink="">
      <xdr:nvSpPr>
        <xdr:cNvPr id="594" name="楕円 593"/>
        <xdr:cNvSpPr/>
      </xdr:nvSpPr>
      <xdr:spPr>
        <a:xfrm>
          <a:off x="16268700" y="95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141426</xdr:rowOff>
    </xdr:from>
    <xdr:ext cx="534377" cy="259045"/>
    <xdr:sp macro="" textlink="">
      <xdr:nvSpPr>
        <xdr:cNvPr id="595" name="教育費該当値テキスト"/>
        <xdr:cNvSpPr txBox="1"/>
      </xdr:nvSpPr>
      <xdr:spPr>
        <a:xfrm>
          <a:off x="16370300" y="93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108537</xdr:rowOff>
    </xdr:from>
    <xdr:to>
      <xdr:col>81</xdr:col>
      <xdr:colOff>101600</xdr:colOff>
      <xdr:row>56</xdr:row>
      <xdr:rowOff>38687</xdr:rowOff>
    </xdr:to>
    <xdr:sp macro="" textlink="">
      <xdr:nvSpPr>
        <xdr:cNvPr id="596" name="楕円 595"/>
        <xdr:cNvSpPr/>
      </xdr:nvSpPr>
      <xdr:spPr>
        <a:xfrm>
          <a:off x="15430500" y="95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55214</xdr:rowOff>
    </xdr:from>
    <xdr:ext cx="534377" cy="259045"/>
    <xdr:sp macro="" textlink="">
      <xdr:nvSpPr>
        <xdr:cNvPr id="597" name="テキスト ボックス 596"/>
        <xdr:cNvSpPr txBox="1"/>
      </xdr:nvSpPr>
      <xdr:spPr>
        <a:xfrm>
          <a:off x="15214111" y="93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8616</xdr:rowOff>
    </xdr:from>
    <xdr:to>
      <xdr:col>76</xdr:col>
      <xdr:colOff>165100</xdr:colOff>
      <xdr:row>55</xdr:row>
      <xdr:rowOff>110216</xdr:rowOff>
    </xdr:to>
    <xdr:sp macro="" textlink="">
      <xdr:nvSpPr>
        <xdr:cNvPr id="598" name="楕円 597"/>
        <xdr:cNvSpPr/>
      </xdr:nvSpPr>
      <xdr:spPr>
        <a:xfrm>
          <a:off x="14541500" y="94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126743</xdr:rowOff>
    </xdr:from>
    <xdr:ext cx="534377" cy="259045"/>
    <xdr:sp macro="" textlink="">
      <xdr:nvSpPr>
        <xdr:cNvPr id="599" name="テキスト ボックス 598"/>
        <xdr:cNvSpPr txBox="1"/>
      </xdr:nvSpPr>
      <xdr:spPr>
        <a:xfrm>
          <a:off x="14325111" y="92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156078</xdr:rowOff>
    </xdr:from>
    <xdr:to>
      <xdr:col>72</xdr:col>
      <xdr:colOff>38100</xdr:colOff>
      <xdr:row>56</xdr:row>
      <xdr:rowOff>86228</xdr:rowOff>
    </xdr:to>
    <xdr:sp macro="" textlink="">
      <xdr:nvSpPr>
        <xdr:cNvPr id="600" name="楕円 599"/>
        <xdr:cNvSpPr/>
      </xdr:nvSpPr>
      <xdr:spPr>
        <a:xfrm>
          <a:off x="13652500" y="95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102755</xdr:rowOff>
    </xdr:from>
    <xdr:ext cx="534377" cy="259045"/>
    <xdr:sp macro="" textlink="">
      <xdr:nvSpPr>
        <xdr:cNvPr id="601" name="テキスト ボックス 600"/>
        <xdr:cNvSpPr txBox="1"/>
      </xdr:nvSpPr>
      <xdr:spPr>
        <a:xfrm>
          <a:off x="13436111" y="93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152458</xdr:rowOff>
    </xdr:from>
    <xdr:to>
      <xdr:col>67</xdr:col>
      <xdr:colOff>101600</xdr:colOff>
      <xdr:row>56</xdr:row>
      <xdr:rowOff>82608</xdr:rowOff>
    </xdr:to>
    <xdr:sp macro="" textlink="">
      <xdr:nvSpPr>
        <xdr:cNvPr id="602" name="楕円 601"/>
        <xdr:cNvSpPr/>
      </xdr:nvSpPr>
      <xdr:spPr>
        <a:xfrm>
          <a:off x="12763500" y="95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99135</xdr:rowOff>
    </xdr:from>
    <xdr:ext cx="534377" cy="259045"/>
    <xdr:sp macro="" textlink="">
      <xdr:nvSpPr>
        <xdr:cNvPr id="603" name="テキスト ボックス 602"/>
        <xdr:cNvSpPr txBox="1"/>
      </xdr:nvSpPr>
      <xdr:spPr>
        <a:xfrm>
          <a:off x="12547111" y="935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120250</xdr:rowOff>
    </xdr:from>
    <xdr:to>
      <xdr:col>85</xdr:col>
      <xdr:colOff>127000</xdr:colOff>
      <xdr:row>79</xdr:row>
      <xdr:rowOff>13455</xdr:rowOff>
    </xdr:to>
    <xdr:cxnSp macro="">
      <xdr:nvCxnSpPr>
        <xdr:cNvPr id="632" name="直線コネクタ 631"/>
        <xdr:cNvCxnSpPr/>
      </xdr:nvCxnSpPr>
      <xdr:spPr>
        <a:xfrm>
          <a:off x="15481300" y="13493350"/>
          <a:ext cx="8382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120250</xdr:rowOff>
    </xdr:from>
    <xdr:to>
      <xdr:col>81</xdr:col>
      <xdr:colOff>50800</xdr:colOff>
      <xdr:row>79</xdr:row>
      <xdr:rowOff>11418</xdr:rowOff>
    </xdr:to>
    <xdr:cxnSp macro="">
      <xdr:nvCxnSpPr>
        <xdr:cNvPr id="635" name="直線コネクタ 634"/>
        <xdr:cNvCxnSpPr/>
      </xdr:nvCxnSpPr>
      <xdr:spPr>
        <a:xfrm flipV="1">
          <a:off x="14592300" y="13493350"/>
          <a:ext cx="889000" cy="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11418</xdr:rowOff>
    </xdr:from>
    <xdr:to>
      <xdr:col>76</xdr:col>
      <xdr:colOff>114300</xdr:colOff>
      <xdr:row>79</xdr:row>
      <xdr:rowOff>44450</xdr:rowOff>
    </xdr:to>
    <xdr:cxnSp macro="">
      <xdr:nvCxnSpPr>
        <xdr:cNvPr id="638" name="直線コネクタ 637"/>
        <xdr:cNvCxnSpPr/>
      </xdr:nvCxnSpPr>
      <xdr:spPr>
        <a:xfrm flipV="1">
          <a:off x="13703300" y="13555968"/>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52318</xdr:rowOff>
    </xdr:from>
    <xdr:to>
      <xdr:col>71</xdr:col>
      <xdr:colOff>177800</xdr:colOff>
      <xdr:row>79</xdr:row>
      <xdr:rowOff>44450</xdr:rowOff>
    </xdr:to>
    <xdr:cxnSp macro="">
      <xdr:nvCxnSpPr>
        <xdr:cNvPr id="641" name="直線コネクタ 640"/>
        <xdr:cNvCxnSpPr/>
      </xdr:nvCxnSpPr>
      <xdr:spPr>
        <a:xfrm>
          <a:off x="12814300" y="13425418"/>
          <a:ext cx="889000" cy="16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114628</xdr:rowOff>
    </xdr:from>
    <xdr:ext cx="469744" cy="259045"/>
    <xdr:sp macro="" textlink="">
      <xdr:nvSpPr>
        <xdr:cNvPr id="645" name="テキスト ボックス 644"/>
        <xdr:cNvSpPr txBox="1"/>
      </xdr:nvSpPr>
      <xdr:spPr>
        <a:xfrm>
          <a:off x="12579428"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134105</xdr:rowOff>
    </xdr:from>
    <xdr:to>
      <xdr:col>85</xdr:col>
      <xdr:colOff>177800</xdr:colOff>
      <xdr:row>79</xdr:row>
      <xdr:rowOff>64255</xdr:rowOff>
    </xdr:to>
    <xdr:sp macro="" textlink="">
      <xdr:nvSpPr>
        <xdr:cNvPr id="651" name="楕円 650"/>
        <xdr:cNvSpPr/>
      </xdr:nvSpPr>
      <xdr:spPr>
        <a:xfrm>
          <a:off x="16268700" y="135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49032</xdr:rowOff>
    </xdr:from>
    <xdr:ext cx="469744" cy="259045"/>
    <xdr:sp macro="" textlink="">
      <xdr:nvSpPr>
        <xdr:cNvPr id="652" name="災害復旧費該当値テキスト"/>
        <xdr:cNvSpPr txBox="1"/>
      </xdr:nvSpPr>
      <xdr:spPr>
        <a:xfrm>
          <a:off x="16370300" y="134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69450</xdr:rowOff>
    </xdr:from>
    <xdr:to>
      <xdr:col>81</xdr:col>
      <xdr:colOff>101600</xdr:colOff>
      <xdr:row>78</xdr:row>
      <xdr:rowOff>171050</xdr:rowOff>
    </xdr:to>
    <xdr:sp macro="" textlink="">
      <xdr:nvSpPr>
        <xdr:cNvPr id="653" name="楕円 652"/>
        <xdr:cNvSpPr/>
      </xdr:nvSpPr>
      <xdr:spPr>
        <a:xfrm>
          <a:off x="15430500" y="134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162177</xdr:rowOff>
    </xdr:from>
    <xdr:ext cx="469744" cy="259045"/>
    <xdr:sp macro="" textlink="">
      <xdr:nvSpPr>
        <xdr:cNvPr id="654" name="テキスト ボックス 653"/>
        <xdr:cNvSpPr txBox="1"/>
      </xdr:nvSpPr>
      <xdr:spPr>
        <a:xfrm>
          <a:off x="15246428" y="135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132068</xdr:rowOff>
    </xdr:from>
    <xdr:to>
      <xdr:col>76</xdr:col>
      <xdr:colOff>165100</xdr:colOff>
      <xdr:row>79</xdr:row>
      <xdr:rowOff>62218</xdr:rowOff>
    </xdr:to>
    <xdr:sp macro="" textlink="">
      <xdr:nvSpPr>
        <xdr:cNvPr id="655" name="楕円 654"/>
        <xdr:cNvSpPr/>
      </xdr:nvSpPr>
      <xdr:spPr>
        <a:xfrm>
          <a:off x="14541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53345</xdr:rowOff>
    </xdr:from>
    <xdr:ext cx="469744" cy="259045"/>
    <xdr:sp macro="" textlink="">
      <xdr:nvSpPr>
        <xdr:cNvPr id="656" name="テキスト ボックス 655"/>
        <xdr:cNvSpPr txBox="1"/>
      </xdr:nvSpPr>
      <xdr:spPr>
        <a:xfrm>
          <a:off x="14357428" y="135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1518</xdr:rowOff>
    </xdr:from>
    <xdr:to>
      <xdr:col>67</xdr:col>
      <xdr:colOff>101600</xdr:colOff>
      <xdr:row>78</xdr:row>
      <xdr:rowOff>103118</xdr:rowOff>
    </xdr:to>
    <xdr:sp macro="" textlink="">
      <xdr:nvSpPr>
        <xdr:cNvPr id="659" name="楕円 658"/>
        <xdr:cNvSpPr/>
      </xdr:nvSpPr>
      <xdr:spPr>
        <a:xfrm>
          <a:off x="12763500" y="13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119645</xdr:rowOff>
    </xdr:from>
    <xdr:ext cx="469744" cy="259045"/>
    <xdr:sp macro="" textlink="">
      <xdr:nvSpPr>
        <xdr:cNvPr id="660" name="テキスト ボックス 659"/>
        <xdr:cNvSpPr txBox="1"/>
      </xdr:nvSpPr>
      <xdr:spPr>
        <a:xfrm>
          <a:off x="12579428" y="131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167673</xdr:rowOff>
    </xdr:from>
    <xdr:to>
      <xdr:col>85</xdr:col>
      <xdr:colOff>127000</xdr:colOff>
      <xdr:row>95</xdr:row>
      <xdr:rowOff>95703</xdr:rowOff>
    </xdr:to>
    <xdr:cxnSp macro="">
      <xdr:nvCxnSpPr>
        <xdr:cNvPr id="689" name="直線コネクタ 688"/>
        <xdr:cNvCxnSpPr/>
      </xdr:nvCxnSpPr>
      <xdr:spPr>
        <a:xfrm>
          <a:off x="15481300" y="16283973"/>
          <a:ext cx="838200" cy="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28069</xdr:rowOff>
    </xdr:from>
    <xdr:ext cx="534377" cy="259045"/>
    <xdr:sp macro="" textlink="">
      <xdr:nvSpPr>
        <xdr:cNvPr id="690" name="公債費平均値テキスト"/>
        <xdr:cNvSpPr txBox="1"/>
      </xdr:nvSpPr>
      <xdr:spPr>
        <a:xfrm>
          <a:off x="16370300" y="16487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131364</xdr:rowOff>
    </xdr:from>
    <xdr:to>
      <xdr:col>81</xdr:col>
      <xdr:colOff>50800</xdr:colOff>
      <xdr:row>94</xdr:row>
      <xdr:rowOff>167673</xdr:rowOff>
    </xdr:to>
    <xdr:cxnSp macro="">
      <xdr:nvCxnSpPr>
        <xdr:cNvPr id="692" name="直線コネクタ 691"/>
        <xdr:cNvCxnSpPr/>
      </xdr:nvCxnSpPr>
      <xdr:spPr>
        <a:xfrm>
          <a:off x="14592300" y="16247664"/>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170265</xdr:rowOff>
    </xdr:from>
    <xdr:ext cx="534377" cy="259045"/>
    <xdr:sp macro="" textlink="">
      <xdr:nvSpPr>
        <xdr:cNvPr id="694" name="テキスト ボックス 693"/>
        <xdr:cNvSpPr txBox="1"/>
      </xdr:nvSpPr>
      <xdr:spPr>
        <a:xfrm>
          <a:off x="15214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88784</xdr:rowOff>
    </xdr:from>
    <xdr:to>
      <xdr:col>76</xdr:col>
      <xdr:colOff>114300</xdr:colOff>
      <xdr:row>94</xdr:row>
      <xdr:rowOff>131364</xdr:rowOff>
    </xdr:to>
    <xdr:cxnSp macro="">
      <xdr:nvCxnSpPr>
        <xdr:cNvPr id="695" name="直線コネクタ 694"/>
        <xdr:cNvCxnSpPr/>
      </xdr:nvCxnSpPr>
      <xdr:spPr>
        <a:xfrm>
          <a:off x="13703300" y="16205084"/>
          <a:ext cx="8890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157746</xdr:rowOff>
    </xdr:from>
    <xdr:ext cx="534377" cy="259045"/>
    <xdr:sp macro="" textlink="">
      <xdr:nvSpPr>
        <xdr:cNvPr id="697" name="テキスト ボックス 696"/>
        <xdr:cNvSpPr txBox="1"/>
      </xdr:nvSpPr>
      <xdr:spPr>
        <a:xfrm>
          <a:off x="14325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37097</xdr:rowOff>
    </xdr:from>
    <xdr:to>
      <xdr:col>71</xdr:col>
      <xdr:colOff>177800</xdr:colOff>
      <xdr:row>94</xdr:row>
      <xdr:rowOff>88784</xdr:rowOff>
    </xdr:to>
    <xdr:cxnSp macro="">
      <xdr:nvCxnSpPr>
        <xdr:cNvPr id="698" name="直線コネクタ 697"/>
        <xdr:cNvCxnSpPr/>
      </xdr:nvCxnSpPr>
      <xdr:spPr>
        <a:xfrm>
          <a:off x="12814300" y="16153397"/>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139078</xdr:rowOff>
    </xdr:from>
    <xdr:ext cx="534377" cy="259045"/>
    <xdr:sp macro="" textlink="">
      <xdr:nvSpPr>
        <xdr:cNvPr id="700" name="テキスト ボックス 699"/>
        <xdr:cNvSpPr txBox="1"/>
      </xdr:nvSpPr>
      <xdr:spPr>
        <a:xfrm>
          <a:off x="13436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168688</xdr:rowOff>
    </xdr:from>
    <xdr:ext cx="534377" cy="259045"/>
    <xdr:sp macro="" textlink="">
      <xdr:nvSpPr>
        <xdr:cNvPr id="702" name="テキスト ボックス 701"/>
        <xdr:cNvSpPr txBox="1"/>
      </xdr:nvSpPr>
      <xdr:spPr>
        <a:xfrm>
          <a:off x="12547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44903</xdr:rowOff>
    </xdr:from>
    <xdr:to>
      <xdr:col>85</xdr:col>
      <xdr:colOff>177800</xdr:colOff>
      <xdr:row>95</xdr:row>
      <xdr:rowOff>146503</xdr:rowOff>
    </xdr:to>
    <xdr:sp macro="" textlink="">
      <xdr:nvSpPr>
        <xdr:cNvPr id="708" name="楕円 707"/>
        <xdr:cNvSpPr/>
      </xdr:nvSpPr>
      <xdr:spPr>
        <a:xfrm>
          <a:off x="16268700" y="163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67780</xdr:rowOff>
    </xdr:from>
    <xdr:ext cx="534377" cy="259045"/>
    <xdr:sp macro="" textlink="">
      <xdr:nvSpPr>
        <xdr:cNvPr id="709" name="公債費該当値テキスト"/>
        <xdr:cNvSpPr txBox="1"/>
      </xdr:nvSpPr>
      <xdr:spPr>
        <a:xfrm>
          <a:off x="16370300" y="1618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116873</xdr:rowOff>
    </xdr:from>
    <xdr:to>
      <xdr:col>81</xdr:col>
      <xdr:colOff>101600</xdr:colOff>
      <xdr:row>95</xdr:row>
      <xdr:rowOff>47023</xdr:rowOff>
    </xdr:to>
    <xdr:sp macro="" textlink="">
      <xdr:nvSpPr>
        <xdr:cNvPr id="710" name="楕円 709"/>
        <xdr:cNvSpPr/>
      </xdr:nvSpPr>
      <xdr:spPr>
        <a:xfrm>
          <a:off x="15430500" y="162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63550</xdr:rowOff>
    </xdr:from>
    <xdr:ext cx="534377" cy="259045"/>
    <xdr:sp macro="" textlink="">
      <xdr:nvSpPr>
        <xdr:cNvPr id="711" name="テキスト ボックス 710"/>
        <xdr:cNvSpPr txBox="1"/>
      </xdr:nvSpPr>
      <xdr:spPr>
        <a:xfrm>
          <a:off x="15214111" y="1600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80564</xdr:rowOff>
    </xdr:from>
    <xdr:to>
      <xdr:col>76</xdr:col>
      <xdr:colOff>165100</xdr:colOff>
      <xdr:row>95</xdr:row>
      <xdr:rowOff>10714</xdr:rowOff>
    </xdr:to>
    <xdr:sp macro="" textlink="">
      <xdr:nvSpPr>
        <xdr:cNvPr id="712" name="楕円 711"/>
        <xdr:cNvSpPr/>
      </xdr:nvSpPr>
      <xdr:spPr>
        <a:xfrm>
          <a:off x="14541500" y="161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27241</xdr:rowOff>
    </xdr:from>
    <xdr:ext cx="599010" cy="259045"/>
    <xdr:sp macro="" textlink="">
      <xdr:nvSpPr>
        <xdr:cNvPr id="713" name="テキスト ボックス 712"/>
        <xdr:cNvSpPr txBox="1"/>
      </xdr:nvSpPr>
      <xdr:spPr>
        <a:xfrm>
          <a:off x="14292795" y="1597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37984</xdr:rowOff>
    </xdr:from>
    <xdr:to>
      <xdr:col>72</xdr:col>
      <xdr:colOff>38100</xdr:colOff>
      <xdr:row>94</xdr:row>
      <xdr:rowOff>139584</xdr:rowOff>
    </xdr:to>
    <xdr:sp macro="" textlink="">
      <xdr:nvSpPr>
        <xdr:cNvPr id="714" name="楕円 713"/>
        <xdr:cNvSpPr/>
      </xdr:nvSpPr>
      <xdr:spPr>
        <a:xfrm>
          <a:off x="13652500" y="161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156111</xdr:rowOff>
    </xdr:from>
    <xdr:ext cx="599010" cy="259045"/>
    <xdr:sp macro="" textlink="">
      <xdr:nvSpPr>
        <xdr:cNvPr id="715" name="テキスト ボックス 714"/>
        <xdr:cNvSpPr txBox="1"/>
      </xdr:nvSpPr>
      <xdr:spPr>
        <a:xfrm>
          <a:off x="13403795" y="159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157747</xdr:rowOff>
    </xdr:from>
    <xdr:to>
      <xdr:col>67</xdr:col>
      <xdr:colOff>101600</xdr:colOff>
      <xdr:row>94</xdr:row>
      <xdr:rowOff>87897</xdr:rowOff>
    </xdr:to>
    <xdr:sp macro="" textlink="">
      <xdr:nvSpPr>
        <xdr:cNvPr id="716" name="楕円 715"/>
        <xdr:cNvSpPr/>
      </xdr:nvSpPr>
      <xdr:spPr>
        <a:xfrm>
          <a:off x="12763500" y="16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104424</xdr:rowOff>
    </xdr:from>
    <xdr:ext cx="599010" cy="259045"/>
    <xdr:sp macro="" textlink="">
      <xdr:nvSpPr>
        <xdr:cNvPr id="717" name="テキスト ボックス 716"/>
        <xdr:cNvSpPr txBox="1"/>
      </xdr:nvSpPr>
      <xdr:spPr>
        <a:xfrm>
          <a:off x="12514795" y="158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今庄住民センター整備事業の完了により前年より減となっているが、住民一人当たり１１９千円と類似団体より高い数値となっている。民生費については、これまでほぼ横ばいで推移してきたが、地域密着型介護サービス施設整備事業等の実施により、昨年より増となった。農林水産業費においては、定置漁業振興対策事業の実施など漁業者への支援や漁港関連施設の更改整備等により増となり、住民一人当たり７６千円と、類似団体と比較しても２倍近く高い数値となった。また商工費については、合併前からの観光施設が多くあるため、維持経費が嵩んでいることなどが影響している。今後は、これらの施設の第３セクターや指定管理者制度の導入により低く抑えるよう努める。土木費は、大規模事業の取り組みや定住対策のための住宅政策に取り組んでいることもあり、以前類似団体の平均よりも高い傾向にある。定住政策は将来的には税収の増などが見込まれるため、今後も実施していく。公債費は、住民一人当たり８３千円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２９年度に例年にない豪雨や豪雪による災害復旧、政策的事業や各種施策の新規実施により減少したが、平成３０年度、令和元年度の歳出抑制による基金積み立てにより平成２８年度程度まで増となり、あわせて実質収支額についても増となった。</a:t>
          </a:r>
        </a:p>
        <a:p>
          <a:r>
            <a:rPr kumimoji="1" lang="ja-JP" altLang="en-US" sz="1400">
              <a:latin typeface="ＭＳ ゴシック" pitchFamily="49" charset="-128"/>
              <a:ea typeface="ＭＳ ゴシック" pitchFamily="49" charset="-128"/>
            </a:rPr>
            <a:t>　実質単年度収支は、平成２９年度の豪雪や、平成３０年度の豪雨等災害がなく、財政調整基金の積立をおこなったことでプラスとなった。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すべての会計において赤字を生じておらず、健全な財政運営となっている。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49" t="s">
        <v>79</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50" t="s">
        <v>81</v>
      </c>
      <c r="C3" s="651"/>
      <c r="D3" s="651"/>
      <c r="E3" s="652"/>
      <c r="F3" s="652"/>
      <c r="G3" s="652"/>
      <c r="H3" s="652"/>
      <c r="I3" s="652"/>
      <c r="J3" s="652"/>
      <c r="K3" s="652"/>
      <c r="L3" s="652" t="s">
        <v>82</v>
      </c>
      <c r="M3" s="652"/>
      <c r="N3" s="652"/>
      <c r="O3" s="652"/>
      <c r="P3" s="652"/>
      <c r="Q3" s="652"/>
      <c r="R3" s="655"/>
      <c r="S3" s="655"/>
      <c r="T3" s="655"/>
      <c r="U3" s="655"/>
      <c r="V3" s="656"/>
      <c r="W3" s="546" t="s">
        <v>83</v>
      </c>
      <c r="X3" s="547"/>
      <c r="Y3" s="547"/>
      <c r="Z3" s="547"/>
      <c r="AA3" s="547"/>
      <c r="AB3" s="651"/>
      <c r="AC3" s="655" t="s">
        <v>84</v>
      </c>
      <c r="AD3" s="547"/>
      <c r="AE3" s="547"/>
      <c r="AF3" s="547"/>
      <c r="AG3" s="547"/>
      <c r="AH3" s="547"/>
      <c r="AI3" s="547"/>
      <c r="AJ3" s="547"/>
      <c r="AK3" s="547"/>
      <c r="AL3" s="617"/>
      <c r="AM3" s="546" t="s">
        <v>85</v>
      </c>
      <c r="AN3" s="547"/>
      <c r="AO3" s="547"/>
      <c r="AP3" s="547"/>
      <c r="AQ3" s="547"/>
      <c r="AR3" s="547"/>
      <c r="AS3" s="547"/>
      <c r="AT3" s="547"/>
      <c r="AU3" s="547"/>
      <c r="AV3" s="547"/>
      <c r="AW3" s="547"/>
      <c r="AX3" s="617"/>
      <c r="AY3" s="609" t="s">
        <v>1</v>
      </c>
      <c r="AZ3" s="610"/>
      <c r="BA3" s="610"/>
      <c r="BB3" s="610"/>
      <c r="BC3" s="610"/>
      <c r="BD3" s="610"/>
      <c r="BE3" s="610"/>
      <c r="BF3" s="610"/>
      <c r="BG3" s="610"/>
      <c r="BH3" s="610"/>
      <c r="BI3" s="610"/>
      <c r="BJ3" s="610"/>
      <c r="BK3" s="610"/>
      <c r="BL3" s="610"/>
      <c r="BM3" s="659"/>
      <c r="BN3" s="546" t="s">
        <v>86</v>
      </c>
      <c r="BO3" s="547"/>
      <c r="BP3" s="547"/>
      <c r="BQ3" s="547"/>
      <c r="BR3" s="547"/>
      <c r="BS3" s="547"/>
      <c r="BT3" s="547"/>
      <c r="BU3" s="617"/>
      <c r="BV3" s="546" t="s">
        <v>87</v>
      </c>
      <c r="BW3" s="547"/>
      <c r="BX3" s="547"/>
      <c r="BY3" s="547"/>
      <c r="BZ3" s="547"/>
      <c r="CA3" s="547"/>
      <c r="CB3" s="547"/>
      <c r="CC3" s="617"/>
      <c r="CD3" s="609" t="s">
        <v>1</v>
      </c>
      <c r="CE3" s="610"/>
      <c r="CF3" s="610"/>
      <c r="CG3" s="610"/>
      <c r="CH3" s="610"/>
      <c r="CI3" s="610"/>
      <c r="CJ3" s="610"/>
      <c r="CK3" s="610"/>
      <c r="CL3" s="610"/>
      <c r="CM3" s="610"/>
      <c r="CN3" s="610"/>
      <c r="CO3" s="610"/>
      <c r="CP3" s="610"/>
      <c r="CQ3" s="610"/>
      <c r="CR3" s="610"/>
      <c r="CS3" s="659"/>
      <c r="CT3" s="546" t="s">
        <v>88</v>
      </c>
      <c r="CU3" s="547"/>
      <c r="CV3" s="547"/>
      <c r="CW3" s="547"/>
      <c r="CX3" s="547"/>
      <c r="CY3" s="547"/>
      <c r="CZ3" s="547"/>
      <c r="DA3" s="617"/>
      <c r="DB3" s="546" t="s">
        <v>89</v>
      </c>
      <c r="DC3" s="547"/>
      <c r="DD3" s="547"/>
      <c r="DE3" s="547"/>
      <c r="DF3" s="547"/>
      <c r="DG3" s="547"/>
      <c r="DH3" s="547"/>
      <c r="DI3" s="617"/>
      <c r="DJ3" s="184"/>
      <c r="DK3" s="184"/>
      <c r="DL3" s="184"/>
      <c r="DM3" s="184"/>
      <c r="DN3" s="184"/>
      <c r="DO3" s="184"/>
    </row>
    <row r="4" spans="1:119" ht="18.75" customHeight="1" x14ac:dyDescent="0.15">
      <c r="A4" s="185"/>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90</v>
      </c>
      <c r="AZ4" s="460"/>
      <c r="BA4" s="460"/>
      <c r="BB4" s="460"/>
      <c r="BC4" s="460"/>
      <c r="BD4" s="460"/>
      <c r="BE4" s="460"/>
      <c r="BF4" s="460"/>
      <c r="BG4" s="460"/>
      <c r="BH4" s="460"/>
      <c r="BI4" s="460"/>
      <c r="BJ4" s="460"/>
      <c r="BK4" s="460"/>
      <c r="BL4" s="460"/>
      <c r="BM4" s="461"/>
      <c r="BN4" s="462">
        <v>8512503</v>
      </c>
      <c r="BO4" s="463"/>
      <c r="BP4" s="463"/>
      <c r="BQ4" s="463"/>
      <c r="BR4" s="463"/>
      <c r="BS4" s="463"/>
      <c r="BT4" s="463"/>
      <c r="BU4" s="464"/>
      <c r="BV4" s="462">
        <v>8754471</v>
      </c>
      <c r="BW4" s="463"/>
      <c r="BX4" s="463"/>
      <c r="BY4" s="463"/>
      <c r="BZ4" s="463"/>
      <c r="CA4" s="463"/>
      <c r="CB4" s="463"/>
      <c r="CC4" s="464"/>
      <c r="CD4" s="643" t="s">
        <v>91</v>
      </c>
      <c r="CE4" s="644"/>
      <c r="CF4" s="644"/>
      <c r="CG4" s="644"/>
      <c r="CH4" s="644"/>
      <c r="CI4" s="644"/>
      <c r="CJ4" s="644"/>
      <c r="CK4" s="644"/>
      <c r="CL4" s="644"/>
      <c r="CM4" s="644"/>
      <c r="CN4" s="644"/>
      <c r="CO4" s="644"/>
      <c r="CP4" s="644"/>
      <c r="CQ4" s="644"/>
      <c r="CR4" s="644"/>
      <c r="CS4" s="645"/>
      <c r="CT4" s="646">
        <v>6.9</v>
      </c>
      <c r="CU4" s="647"/>
      <c r="CV4" s="647"/>
      <c r="CW4" s="647"/>
      <c r="CX4" s="647"/>
      <c r="CY4" s="647"/>
      <c r="CZ4" s="647"/>
      <c r="DA4" s="648"/>
      <c r="DB4" s="646">
        <v>5.5</v>
      </c>
      <c r="DC4" s="647"/>
      <c r="DD4" s="647"/>
      <c r="DE4" s="647"/>
      <c r="DF4" s="647"/>
      <c r="DG4" s="647"/>
      <c r="DH4" s="647"/>
      <c r="DI4" s="648"/>
      <c r="DJ4" s="184"/>
      <c r="DK4" s="184"/>
      <c r="DL4" s="184"/>
      <c r="DM4" s="184"/>
      <c r="DN4" s="184"/>
      <c r="DO4" s="184"/>
    </row>
    <row r="5" spans="1:119" ht="18.75" customHeight="1" x14ac:dyDescent="0.15">
      <c r="A5" s="185"/>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92</v>
      </c>
      <c r="AN5" s="441"/>
      <c r="AO5" s="441"/>
      <c r="AP5" s="441"/>
      <c r="AQ5" s="441"/>
      <c r="AR5" s="441"/>
      <c r="AS5" s="441"/>
      <c r="AT5" s="442"/>
      <c r="AU5" s="524" t="s">
        <v>93</v>
      </c>
      <c r="AV5" s="525"/>
      <c r="AW5" s="525"/>
      <c r="AX5" s="525"/>
      <c r="AY5" s="447" t="s">
        <v>94</v>
      </c>
      <c r="AZ5" s="448"/>
      <c r="BA5" s="448"/>
      <c r="BB5" s="448"/>
      <c r="BC5" s="448"/>
      <c r="BD5" s="448"/>
      <c r="BE5" s="448"/>
      <c r="BF5" s="448"/>
      <c r="BG5" s="448"/>
      <c r="BH5" s="448"/>
      <c r="BI5" s="448"/>
      <c r="BJ5" s="448"/>
      <c r="BK5" s="448"/>
      <c r="BL5" s="448"/>
      <c r="BM5" s="449"/>
      <c r="BN5" s="467">
        <v>8075619</v>
      </c>
      <c r="BO5" s="468"/>
      <c r="BP5" s="468"/>
      <c r="BQ5" s="468"/>
      <c r="BR5" s="468"/>
      <c r="BS5" s="468"/>
      <c r="BT5" s="468"/>
      <c r="BU5" s="469"/>
      <c r="BV5" s="467">
        <v>8321832</v>
      </c>
      <c r="BW5" s="468"/>
      <c r="BX5" s="468"/>
      <c r="BY5" s="468"/>
      <c r="BZ5" s="468"/>
      <c r="CA5" s="468"/>
      <c r="CB5" s="468"/>
      <c r="CC5" s="469"/>
      <c r="CD5" s="476" t="s">
        <v>95</v>
      </c>
      <c r="CE5" s="477"/>
      <c r="CF5" s="477"/>
      <c r="CG5" s="477"/>
      <c r="CH5" s="477"/>
      <c r="CI5" s="477"/>
      <c r="CJ5" s="477"/>
      <c r="CK5" s="477"/>
      <c r="CL5" s="477"/>
      <c r="CM5" s="477"/>
      <c r="CN5" s="477"/>
      <c r="CO5" s="477"/>
      <c r="CP5" s="477"/>
      <c r="CQ5" s="477"/>
      <c r="CR5" s="477"/>
      <c r="CS5" s="478"/>
      <c r="CT5" s="437">
        <v>90</v>
      </c>
      <c r="CU5" s="438"/>
      <c r="CV5" s="438"/>
      <c r="CW5" s="438"/>
      <c r="CX5" s="438"/>
      <c r="CY5" s="438"/>
      <c r="CZ5" s="438"/>
      <c r="DA5" s="439"/>
      <c r="DB5" s="437">
        <v>90.7</v>
      </c>
      <c r="DC5" s="438"/>
      <c r="DD5" s="438"/>
      <c r="DE5" s="438"/>
      <c r="DF5" s="438"/>
      <c r="DG5" s="438"/>
      <c r="DH5" s="438"/>
      <c r="DI5" s="439"/>
      <c r="DJ5" s="184"/>
      <c r="DK5" s="184"/>
      <c r="DL5" s="184"/>
      <c r="DM5" s="184"/>
      <c r="DN5" s="184"/>
      <c r="DO5" s="184"/>
    </row>
    <row r="6" spans="1:119" ht="18.75" customHeight="1" x14ac:dyDescent="0.15">
      <c r="A6" s="185"/>
      <c r="B6" s="623" t="s">
        <v>96</v>
      </c>
      <c r="C6" s="481"/>
      <c r="D6" s="481"/>
      <c r="E6" s="624"/>
      <c r="F6" s="624"/>
      <c r="G6" s="624"/>
      <c r="H6" s="624"/>
      <c r="I6" s="624"/>
      <c r="J6" s="624"/>
      <c r="K6" s="624"/>
      <c r="L6" s="624" t="s">
        <v>97</v>
      </c>
      <c r="M6" s="624"/>
      <c r="N6" s="624"/>
      <c r="O6" s="624"/>
      <c r="P6" s="624"/>
      <c r="Q6" s="624"/>
      <c r="R6" s="505"/>
      <c r="S6" s="505"/>
      <c r="T6" s="505"/>
      <c r="U6" s="505"/>
      <c r="V6" s="630"/>
      <c r="W6" s="558" t="s">
        <v>98</v>
      </c>
      <c r="X6" s="480"/>
      <c r="Y6" s="480"/>
      <c r="Z6" s="480"/>
      <c r="AA6" s="480"/>
      <c r="AB6" s="481"/>
      <c r="AC6" s="635" t="s">
        <v>99</v>
      </c>
      <c r="AD6" s="636"/>
      <c r="AE6" s="636"/>
      <c r="AF6" s="636"/>
      <c r="AG6" s="636"/>
      <c r="AH6" s="636"/>
      <c r="AI6" s="636"/>
      <c r="AJ6" s="636"/>
      <c r="AK6" s="636"/>
      <c r="AL6" s="637"/>
      <c r="AM6" s="536" t="s">
        <v>100</v>
      </c>
      <c r="AN6" s="441"/>
      <c r="AO6" s="441"/>
      <c r="AP6" s="441"/>
      <c r="AQ6" s="441"/>
      <c r="AR6" s="441"/>
      <c r="AS6" s="441"/>
      <c r="AT6" s="442"/>
      <c r="AU6" s="524" t="s">
        <v>93</v>
      </c>
      <c r="AV6" s="525"/>
      <c r="AW6" s="525"/>
      <c r="AX6" s="525"/>
      <c r="AY6" s="447" t="s">
        <v>101</v>
      </c>
      <c r="AZ6" s="448"/>
      <c r="BA6" s="448"/>
      <c r="BB6" s="448"/>
      <c r="BC6" s="448"/>
      <c r="BD6" s="448"/>
      <c r="BE6" s="448"/>
      <c r="BF6" s="448"/>
      <c r="BG6" s="448"/>
      <c r="BH6" s="448"/>
      <c r="BI6" s="448"/>
      <c r="BJ6" s="448"/>
      <c r="BK6" s="448"/>
      <c r="BL6" s="448"/>
      <c r="BM6" s="449"/>
      <c r="BN6" s="467">
        <v>436884</v>
      </c>
      <c r="BO6" s="468"/>
      <c r="BP6" s="468"/>
      <c r="BQ6" s="468"/>
      <c r="BR6" s="468"/>
      <c r="BS6" s="468"/>
      <c r="BT6" s="468"/>
      <c r="BU6" s="469"/>
      <c r="BV6" s="467">
        <v>432639</v>
      </c>
      <c r="BW6" s="468"/>
      <c r="BX6" s="468"/>
      <c r="BY6" s="468"/>
      <c r="BZ6" s="468"/>
      <c r="CA6" s="468"/>
      <c r="CB6" s="468"/>
      <c r="CC6" s="469"/>
      <c r="CD6" s="476" t="s">
        <v>102</v>
      </c>
      <c r="CE6" s="477"/>
      <c r="CF6" s="477"/>
      <c r="CG6" s="477"/>
      <c r="CH6" s="477"/>
      <c r="CI6" s="477"/>
      <c r="CJ6" s="477"/>
      <c r="CK6" s="477"/>
      <c r="CL6" s="477"/>
      <c r="CM6" s="477"/>
      <c r="CN6" s="477"/>
      <c r="CO6" s="477"/>
      <c r="CP6" s="477"/>
      <c r="CQ6" s="477"/>
      <c r="CR6" s="477"/>
      <c r="CS6" s="478"/>
      <c r="CT6" s="620">
        <v>90</v>
      </c>
      <c r="CU6" s="621"/>
      <c r="CV6" s="621"/>
      <c r="CW6" s="621"/>
      <c r="CX6" s="621"/>
      <c r="CY6" s="621"/>
      <c r="CZ6" s="621"/>
      <c r="DA6" s="622"/>
      <c r="DB6" s="620">
        <v>90.7</v>
      </c>
      <c r="DC6" s="621"/>
      <c r="DD6" s="621"/>
      <c r="DE6" s="621"/>
      <c r="DF6" s="621"/>
      <c r="DG6" s="621"/>
      <c r="DH6" s="621"/>
      <c r="DI6" s="622"/>
      <c r="DJ6" s="184"/>
      <c r="DK6" s="184"/>
      <c r="DL6" s="184"/>
      <c r="DM6" s="184"/>
      <c r="DN6" s="184"/>
      <c r="DO6" s="184"/>
    </row>
    <row r="7" spans="1:119" ht="18.75" customHeight="1" x14ac:dyDescent="0.15">
      <c r="A7" s="185"/>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103</v>
      </c>
      <c r="AN7" s="441"/>
      <c r="AO7" s="441"/>
      <c r="AP7" s="441"/>
      <c r="AQ7" s="441"/>
      <c r="AR7" s="441"/>
      <c r="AS7" s="441"/>
      <c r="AT7" s="442"/>
      <c r="AU7" s="524" t="s">
        <v>93</v>
      </c>
      <c r="AV7" s="525"/>
      <c r="AW7" s="525"/>
      <c r="AX7" s="525"/>
      <c r="AY7" s="447" t="s">
        <v>104</v>
      </c>
      <c r="AZ7" s="448"/>
      <c r="BA7" s="448"/>
      <c r="BB7" s="448"/>
      <c r="BC7" s="448"/>
      <c r="BD7" s="448"/>
      <c r="BE7" s="448"/>
      <c r="BF7" s="448"/>
      <c r="BG7" s="448"/>
      <c r="BH7" s="448"/>
      <c r="BI7" s="448"/>
      <c r="BJ7" s="448"/>
      <c r="BK7" s="448"/>
      <c r="BL7" s="448"/>
      <c r="BM7" s="449"/>
      <c r="BN7" s="467">
        <v>96811</v>
      </c>
      <c r="BO7" s="468"/>
      <c r="BP7" s="468"/>
      <c r="BQ7" s="468"/>
      <c r="BR7" s="468"/>
      <c r="BS7" s="468"/>
      <c r="BT7" s="468"/>
      <c r="BU7" s="469"/>
      <c r="BV7" s="467">
        <v>149114</v>
      </c>
      <c r="BW7" s="468"/>
      <c r="BX7" s="468"/>
      <c r="BY7" s="468"/>
      <c r="BZ7" s="468"/>
      <c r="CA7" s="468"/>
      <c r="CB7" s="468"/>
      <c r="CC7" s="469"/>
      <c r="CD7" s="476" t="s">
        <v>105</v>
      </c>
      <c r="CE7" s="477"/>
      <c r="CF7" s="477"/>
      <c r="CG7" s="477"/>
      <c r="CH7" s="477"/>
      <c r="CI7" s="477"/>
      <c r="CJ7" s="477"/>
      <c r="CK7" s="477"/>
      <c r="CL7" s="477"/>
      <c r="CM7" s="477"/>
      <c r="CN7" s="477"/>
      <c r="CO7" s="477"/>
      <c r="CP7" s="477"/>
      <c r="CQ7" s="477"/>
      <c r="CR7" s="477"/>
      <c r="CS7" s="478"/>
      <c r="CT7" s="467">
        <v>4955111</v>
      </c>
      <c r="CU7" s="468"/>
      <c r="CV7" s="468"/>
      <c r="CW7" s="468"/>
      <c r="CX7" s="468"/>
      <c r="CY7" s="468"/>
      <c r="CZ7" s="468"/>
      <c r="DA7" s="469"/>
      <c r="DB7" s="467">
        <v>5113574</v>
      </c>
      <c r="DC7" s="468"/>
      <c r="DD7" s="468"/>
      <c r="DE7" s="468"/>
      <c r="DF7" s="468"/>
      <c r="DG7" s="468"/>
      <c r="DH7" s="468"/>
      <c r="DI7" s="469"/>
      <c r="DJ7" s="184"/>
      <c r="DK7" s="184"/>
      <c r="DL7" s="184"/>
      <c r="DM7" s="184"/>
      <c r="DN7" s="184"/>
      <c r="DO7" s="184"/>
    </row>
    <row r="8" spans="1:119" ht="18.75" customHeight="1" thickBot="1" x14ac:dyDescent="0.2">
      <c r="A8" s="185"/>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106</v>
      </c>
      <c r="AN8" s="441"/>
      <c r="AO8" s="441"/>
      <c r="AP8" s="441"/>
      <c r="AQ8" s="441"/>
      <c r="AR8" s="441"/>
      <c r="AS8" s="441"/>
      <c r="AT8" s="442"/>
      <c r="AU8" s="524" t="s">
        <v>107</v>
      </c>
      <c r="AV8" s="525"/>
      <c r="AW8" s="525"/>
      <c r="AX8" s="525"/>
      <c r="AY8" s="447" t="s">
        <v>108</v>
      </c>
      <c r="AZ8" s="448"/>
      <c r="BA8" s="448"/>
      <c r="BB8" s="448"/>
      <c r="BC8" s="448"/>
      <c r="BD8" s="448"/>
      <c r="BE8" s="448"/>
      <c r="BF8" s="448"/>
      <c r="BG8" s="448"/>
      <c r="BH8" s="448"/>
      <c r="BI8" s="448"/>
      <c r="BJ8" s="448"/>
      <c r="BK8" s="448"/>
      <c r="BL8" s="448"/>
      <c r="BM8" s="449"/>
      <c r="BN8" s="467">
        <v>340073</v>
      </c>
      <c r="BO8" s="468"/>
      <c r="BP8" s="468"/>
      <c r="BQ8" s="468"/>
      <c r="BR8" s="468"/>
      <c r="BS8" s="468"/>
      <c r="BT8" s="468"/>
      <c r="BU8" s="469"/>
      <c r="BV8" s="467">
        <v>283525</v>
      </c>
      <c r="BW8" s="468"/>
      <c r="BX8" s="468"/>
      <c r="BY8" s="468"/>
      <c r="BZ8" s="468"/>
      <c r="CA8" s="468"/>
      <c r="CB8" s="468"/>
      <c r="CC8" s="469"/>
      <c r="CD8" s="476" t="s">
        <v>109</v>
      </c>
      <c r="CE8" s="477"/>
      <c r="CF8" s="477"/>
      <c r="CG8" s="477"/>
      <c r="CH8" s="477"/>
      <c r="CI8" s="477"/>
      <c r="CJ8" s="477"/>
      <c r="CK8" s="477"/>
      <c r="CL8" s="477"/>
      <c r="CM8" s="477"/>
      <c r="CN8" s="477"/>
      <c r="CO8" s="477"/>
      <c r="CP8" s="477"/>
      <c r="CQ8" s="477"/>
      <c r="CR8" s="477"/>
      <c r="CS8" s="478"/>
      <c r="CT8" s="580">
        <v>0.28000000000000003</v>
      </c>
      <c r="CU8" s="581"/>
      <c r="CV8" s="581"/>
      <c r="CW8" s="581"/>
      <c r="CX8" s="581"/>
      <c r="CY8" s="581"/>
      <c r="CZ8" s="581"/>
      <c r="DA8" s="582"/>
      <c r="DB8" s="580">
        <v>0.28000000000000003</v>
      </c>
      <c r="DC8" s="581"/>
      <c r="DD8" s="581"/>
      <c r="DE8" s="581"/>
      <c r="DF8" s="581"/>
      <c r="DG8" s="581"/>
      <c r="DH8" s="581"/>
      <c r="DI8" s="582"/>
      <c r="DJ8" s="184"/>
      <c r="DK8" s="184"/>
      <c r="DL8" s="184"/>
      <c r="DM8" s="184"/>
      <c r="DN8" s="184"/>
      <c r="DO8" s="184"/>
    </row>
    <row r="9" spans="1:119" ht="18.75" customHeight="1" thickBot="1" x14ac:dyDescent="0.2">
      <c r="A9" s="185"/>
      <c r="B9" s="609" t="s">
        <v>110</v>
      </c>
      <c r="C9" s="610"/>
      <c r="D9" s="610"/>
      <c r="E9" s="610"/>
      <c r="F9" s="610"/>
      <c r="G9" s="610"/>
      <c r="H9" s="610"/>
      <c r="I9" s="610"/>
      <c r="J9" s="610"/>
      <c r="K9" s="530"/>
      <c r="L9" s="611" t="s">
        <v>111</v>
      </c>
      <c r="M9" s="612"/>
      <c r="N9" s="612"/>
      <c r="O9" s="612"/>
      <c r="P9" s="612"/>
      <c r="Q9" s="613"/>
      <c r="R9" s="614">
        <v>10799</v>
      </c>
      <c r="S9" s="615"/>
      <c r="T9" s="615"/>
      <c r="U9" s="615"/>
      <c r="V9" s="616"/>
      <c r="W9" s="546" t="s">
        <v>112</v>
      </c>
      <c r="X9" s="547"/>
      <c r="Y9" s="547"/>
      <c r="Z9" s="547"/>
      <c r="AA9" s="547"/>
      <c r="AB9" s="547"/>
      <c r="AC9" s="547"/>
      <c r="AD9" s="547"/>
      <c r="AE9" s="547"/>
      <c r="AF9" s="547"/>
      <c r="AG9" s="547"/>
      <c r="AH9" s="547"/>
      <c r="AI9" s="547"/>
      <c r="AJ9" s="547"/>
      <c r="AK9" s="547"/>
      <c r="AL9" s="617"/>
      <c r="AM9" s="536" t="s">
        <v>113</v>
      </c>
      <c r="AN9" s="441"/>
      <c r="AO9" s="441"/>
      <c r="AP9" s="441"/>
      <c r="AQ9" s="441"/>
      <c r="AR9" s="441"/>
      <c r="AS9" s="441"/>
      <c r="AT9" s="442"/>
      <c r="AU9" s="524" t="s">
        <v>114</v>
      </c>
      <c r="AV9" s="525"/>
      <c r="AW9" s="525"/>
      <c r="AX9" s="525"/>
      <c r="AY9" s="447" t="s">
        <v>115</v>
      </c>
      <c r="AZ9" s="448"/>
      <c r="BA9" s="448"/>
      <c r="BB9" s="448"/>
      <c r="BC9" s="448"/>
      <c r="BD9" s="448"/>
      <c r="BE9" s="448"/>
      <c r="BF9" s="448"/>
      <c r="BG9" s="448"/>
      <c r="BH9" s="448"/>
      <c r="BI9" s="448"/>
      <c r="BJ9" s="448"/>
      <c r="BK9" s="448"/>
      <c r="BL9" s="448"/>
      <c r="BM9" s="449"/>
      <c r="BN9" s="467">
        <v>56548</v>
      </c>
      <c r="BO9" s="468"/>
      <c r="BP9" s="468"/>
      <c r="BQ9" s="468"/>
      <c r="BR9" s="468"/>
      <c r="BS9" s="468"/>
      <c r="BT9" s="468"/>
      <c r="BU9" s="469"/>
      <c r="BV9" s="467">
        <v>-83411</v>
      </c>
      <c r="BW9" s="468"/>
      <c r="BX9" s="468"/>
      <c r="BY9" s="468"/>
      <c r="BZ9" s="468"/>
      <c r="CA9" s="468"/>
      <c r="CB9" s="468"/>
      <c r="CC9" s="469"/>
      <c r="CD9" s="476" t="s">
        <v>116</v>
      </c>
      <c r="CE9" s="477"/>
      <c r="CF9" s="477"/>
      <c r="CG9" s="477"/>
      <c r="CH9" s="477"/>
      <c r="CI9" s="477"/>
      <c r="CJ9" s="477"/>
      <c r="CK9" s="477"/>
      <c r="CL9" s="477"/>
      <c r="CM9" s="477"/>
      <c r="CN9" s="477"/>
      <c r="CO9" s="477"/>
      <c r="CP9" s="477"/>
      <c r="CQ9" s="477"/>
      <c r="CR9" s="477"/>
      <c r="CS9" s="478"/>
      <c r="CT9" s="437">
        <v>13.7</v>
      </c>
      <c r="CU9" s="438"/>
      <c r="CV9" s="438"/>
      <c r="CW9" s="438"/>
      <c r="CX9" s="438"/>
      <c r="CY9" s="438"/>
      <c r="CZ9" s="438"/>
      <c r="DA9" s="439"/>
      <c r="DB9" s="437">
        <v>15.6</v>
      </c>
      <c r="DC9" s="438"/>
      <c r="DD9" s="438"/>
      <c r="DE9" s="438"/>
      <c r="DF9" s="438"/>
      <c r="DG9" s="438"/>
      <c r="DH9" s="438"/>
      <c r="DI9" s="439"/>
      <c r="DJ9" s="184"/>
      <c r="DK9" s="184"/>
      <c r="DL9" s="184"/>
      <c r="DM9" s="184"/>
      <c r="DN9" s="184"/>
      <c r="DO9" s="184"/>
    </row>
    <row r="10" spans="1:119" ht="18.75" customHeight="1" thickBot="1" x14ac:dyDescent="0.2">
      <c r="A10" s="185"/>
      <c r="B10" s="609"/>
      <c r="C10" s="610"/>
      <c r="D10" s="610"/>
      <c r="E10" s="610"/>
      <c r="F10" s="610"/>
      <c r="G10" s="610"/>
      <c r="H10" s="610"/>
      <c r="I10" s="610"/>
      <c r="J10" s="610"/>
      <c r="K10" s="530"/>
      <c r="L10" s="440" t="s">
        <v>117</v>
      </c>
      <c r="M10" s="441"/>
      <c r="N10" s="441"/>
      <c r="O10" s="441"/>
      <c r="P10" s="441"/>
      <c r="Q10" s="442"/>
      <c r="R10" s="443">
        <v>11551</v>
      </c>
      <c r="S10" s="444"/>
      <c r="T10" s="444"/>
      <c r="U10" s="444"/>
      <c r="V10" s="446"/>
      <c r="W10" s="618"/>
      <c r="X10" s="429"/>
      <c r="Y10" s="429"/>
      <c r="Z10" s="429"/>
      <c r="AA10" s="429"/>
      <c r="AB10" s="429"/>
      <c r="AC10" s="429"/>
      <c r="AD10" s="429"/>
      <c r="AE10" s="429"/>
      <c r="AF10" s="429"/>
      <c r="AG10" s="429"/>
      <c r="AH10" s="429"/>
      <c r="AI10" s="429"/>
      <c r="AJ10" s="429"/>
      <c r="AK10" s="429"/>
      <c r="AL10" s="619"/>
      <c r="AM10" s="536" t="s">
        <v>118</v>
      </c>
      <c r="AN10" s="441"/>
      <c r="AO10" s="441"/>
      <c r="AP10" s="441"/>
      <c r="AQ10" s="441"/>
      <c r="AR10" s="441"/>
      <c r="AS10" s="441"/>
      <c r="AT10" s="442"/>
      <c r="AU10" s="524" t="s">
        <v>114</v>
      </c>
      <c r="AV10" s="525"/>
      <c r="AW10" s="525"/>
      <c r="AX10" s="525"/>
      <c r="AY10" s="447" t="s">
        <v>119</v>
      </c>
      <c r="AZ10" s="448"/>
      <c r="BA10" s="448"/>
      <c r="BB10" s="448"/>
      <c r="BC10" s="448"/>
      <c r="BD10" s="448"/>
      <c r="BE10" s="448"/>
      <c r="BF10" s="448"/>
      <c r="BG10" s="448"/>
      <c r="BH10" s="448"/>
      <c r="BI10" s="448"/>
      <c r="BJ10" s="448"/>
      <c r="BK10" s="448"/>
      <c r="BL10" s="448"/>
      <c r="BM10" s="449"/>
      <c r="BN10" s="467">
        <v>79924</v>
      </c>
      <c r="BO10" s="468"/>
      <c r="BP10" s="468"/>
      <c r="BQ10" s="468"/>
      <c r="BR10" s="468"/>
      <c r="BS10" s="468"/>
      <c r="BT10" s="468"/>
      <c r="BU10" s="469"/>
      <c r="BV10" s="467">
        <v>3154</v>
      </c>
      <c r="BW10" s="468"/>
      <c r="BX10" s="468"/>
      <c r="BY10" s="468"/>
      <c r="BZ10" s="468"/>
      <c r="CA10" s="468"/>
      <c r="CB10" s="468"/>
      <c r="CC10" s="469"/>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09"/>
      <c r="C11" s="610"/>
      <c r="D11" s="610"/>
      <c r="E11" s="610"/>
      <c r="F11" s="610"/>
      <c r="G11" s="610"/>
      <c r="H11" s="610"/>
      <c r="I11" s="610"/>
      <c r="J11" s="610"/>
      <c r="K11" s="530"/>
      <c r="L11" s="513" t="s">
        <v>121</v>
      </c>
      <c r="M11" s="514"/>
      <c r="N11" s="514"/>
      <c r="O11" s="514"/>
      <c r="P11" s="514"/>
      <c r="Q11" s="515"/>
      <c r="R11" s="606" t="s">
        <v>122</v>
      </c>
      <c r="S11" s="607"/>
      <c r="T11" s="607"/>
      <c r="U11" s="607"/>
      <c r="V11" s="608"/>
      <c r="W11" s="618"/>
      <c r="X11" s="429"/>
      <c r="Y11" s="429"/>
      <c r="Z11" s="429"/>
      <c r="AA11" s="429"/>
      <c r="AB11" s="429"/>
      <c r="AC11" s="429"/>
      <c r="AD11" s="429"/>
      <c r="AE11" s="429"/>
      <c r="AF11" s="429"/>
      <c r="AG11" s="429"/>
      <c r="AH11" s="429"/>
      <c r="AI11" s="429"/>
      <c r="AJ11" s="429"/>
      <c r="AK11" s="429"/>
      <c r="AL11" s="619"/>
      <c r="AM11" s="536" t="s">
        <v>123</v>
      </c>
      <c r="AN11" s="441"/>
      <c r="AO11" s="441"/>
      <c r="AP11" s="441"/>
      <c r="AQ11" s="441"/>
      <c r="AR11" s="441"/>
      <c r="AS11" s="441"/>
      <c r="AT11" s="442"/>
      <c r="AU11" s="524" t="s">
        <v>114</v>
      </c>
      <c r="AV11" s="525"/>
      <c r="AW11" s="525"/>
      <c r="AX11" s="525"/>
      <c r="AY11" s="447" t="s">
        <v>124</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125</v>
      </c>
      <c r="CE11" s="477"/>
      <c r="CF11" s="477"/>
      <c r="CG11" s="477"/>
      <c r="CH11" s="477"/>
      <c r="CI11" s="477"/>
      <c r="CJ11" s="477"/>
      <c r="CK11" s="477"/>
      <c r="CL11" s="477"/>
      <c r="CM11" s="477"/>
      <c r="CN11" s="477"/>
      <c r="CO11" s="477"/>
      <c r="CP11" s="477"/>
      <c r="CQ11" s="477"/>
      <c r="CR11" s="477"/>
      <c r="CS11" s="478"/>
      <c r="CT11" s="580" t="s">
        <v>126</v>
      </c>
      <c r="CU11" s="581"/>
      <c r="CV11" s="581"/>
      <c r="CW11" s="581"/>
      <c r="CX11" s="581"/>
      <c r="CY11" s="581"/>
      <c r="CZ11" s="581"/>
      <c r="DA11" s="582"/>
      <c r="DB11" s="580" t="s">
        <v>126</v>
      </c>
      <c r="DC11" s="581"/>
      <c r="DD11" s="581"/>
      <c r="DE11" s="581"/>
      <c r="DF11" s="581"/>
      <c r="DG11" s="581"/>
      <c r="DH11" s="581"/>
      <c r="DI11" s="582"/>
      <c r="DJ11" s="184"/>
      <c r="DK11" s="184"/>
      <c r="DL11" s="184"/>
      <c r="DM11" s="184"/>
      <c r="DN11" s="184"/>
      <c r="DO11" s="184"/>
    </row>
    <row r="12" spans="1:119" ht="18.75" customHeight="1" x14ac:dyDescent="0.15">
      <c r="A12" s="185"/>
      <c r="B12" s="583" t="s">
        <v>127</v>
      </c>
      <c r="C12" s="584"/>
      <c r="D12" s="584"/>
      <c r="E12" s="584"/>
      <c r="F12" s="584"/>
      <c r="G12" s="584"/>
      <c r="H12" s="584"/>
      <c r="I12" s="584"/>
      <c r="J12" s="584"/>
      <c r="K12" s="585"/>
      <c r="L12" s="592" t="s">
        <v>128</v>
      </c>
      <c r="M12" s="593"/>
      <c r="N12" s="593"/>
      <c r="O12" s="593"/>
      <c r="P12" s="593"/>
      <c r="Q12" s="594"/>
      <c r="R12" s="595">
        <v>10487</v>
      </c>
      <c r="S12" s="596"/>
      <c r="T12" s="596"/>
      <c r="U12" s="596"/>
      <c r="V12" s="597"/>
      <c r="W12" s="598" t="s">
        <v>1</v>
      </c>
      <c r="X12" s="525"/>
      <c r="Y12" s="525"/>
      <c r="Z12" s="525"/>
      <c r="AA12" s="525"/>
      <c r="AB12" s="599"/>
      <c r="AC12" s="600" t="s">
        <v>129</v>
      </c>
      <c r="AD12" s="601"/>
      <c r="AE12" s="601"/>
      <c r="AF12" s="601"/>
      <c r="AG12" s="602"/>
      <c r="AH12" s="600" t="s">
        <v>130</v>
      </c>
      <c r="AI12" s="601"/>
      <c r="AJ12" s="601"/>
      <c r="AK12" s="601"/>
      <c r="AL12" s="603"/>
      <c r="AM12" s="536" t="s">
        <v>131</v>
      </c>
      <c r="AN12" s="441"/>
      <c r="AO12" s="441"/>
      <c r="AP12" s="441"/>
      <c r="AQ12" s="441"/>
      <c r="AR12" s="441"/>
      <c r="AS12" s="441"/>
      <c r="AT12" s="442"/>
      <c r="AU12" s="524" t="s">
        <v>93</v>
      </c>
      <c r="AV12" s="525"/>
      <c r="AW12" s="525"/>
      <c r="AX12" s="525"/>
      <c r="AY12" s="447" t="s">
        <v>132</v>
      </c>
      <c r="AZ12" s="448"/>
      <c r="BA12" s="448"/>
      <c r="BB12" s="448"/>
      <c r="BC12" s="448"/>
      <c r="BD12" s="448"/>
      <c r="BE12" s="448"/>
      <c r="BF12" s="448"/>
      <c r="BG12" s="448"/>
      <c r="BH12" s="448"/>
      <c r="BI12" s="448"/>
      <c r="BJ12" s="448"/>
      <c r="BK12" s="448"/>
      <c r="BL12" s="448"/>
      <c r="BM12" s="449"/>
      <c r="BN12" s="467">
        <v>0</v>
      </c>
      <c r="BO12" s="468"/>
      <c r="BP12" s="468"/>
      <c r="BQ12" s="468"/>
      <c r="BR12" s="468"/>
      <c r="BS12" s="468"/>
      <c r="BT12" s="468"/>
      <c r="BU12" s="469"/>
      <c r="BV12" s="467">
        <v>0</v>
      </c>
      <c r="BW12" s="468"/>
      <c r="BX12" s="468"/>
      <c r="BY12" s="468"/>
      <c r="BZ12" s="468"/>
      <c r="CA12" s="468"/>
      <c r="CB12" s="468"/>
      <c r="CC12" s="469"/>
      <c r="CD12" s="476" t="s">
        <v>133</v>
      </c>
      <c r="CE12" s="477"/>
      <c r="CF12" s="477"/>
      <c r="CG12" s="477"/>
      <c r="CH12" s="477"/>
      <c r="CI12" s="477"/>
      <c r="CJ12" s="477"/>
      <c r="CK12" s="477"/>
      <c r="CL12" s="477"/>
      <c r="CM12" s="477"/>
      <c r="CN12" s="477"/>
      <c r="CO12" s="477"/>
      <c r="CP12" s="477"/>
      <c r="CQ12" s="477"/>
      <c r="CR12" s="477"/>
      <c r="CS12" s="478"/>
      <c r="CT12" s="580" t="s">
        <v>134</v>
      </c>
      <c r="CU12" s="581"/>
      <c r="CV12" s="581"/>
      <c r="CW12" s="581"/>
      <c r="CX12" s="581"/>
      <c r="CY12" s="581"/>
      <c r="CZ12" s="581"/>
      <c r="DA12" s="582"/>
      <c r="DB12" s="580" t="s">
        <v>134</v>
      </c>
      <c r="DC12" s="581"/>
      <c r="DD12" s="581"/>
      <c r="DE12" s="581"/>
      <c r="DF12" s="581"/>
      <c r="DG12" s="581"/>
      <c r="DH12" s="581"/>
      <c r="DI12" s="582"/>
      <c r="DJ12" s="184"/>
      <c r="DK12" s="184"/>
      <c r="DL12" s="184"/>
      <c r="DM12" s="184"/>
      <c r="DN12" s="184"/>
      <c r="DO12" s="184"/>
    </row>
    <row r="13" spans="1:119" ht="18.75" customHeight="1" x14ac:dyDescent="0.15">
      <c r="A13" s="185"/>
      <c r="B13" s="586"/>
      <c r="C13" s="587"/>
      <c r="D13" s="587"/>
      <c r="E13" s="587"/>
      <c r="F13" s="587"/>
      <c r="G13" s="587"/>
      <c r="H13" s="587"/>
      <c r="I13" s="587"/>
      <c r="J13" s="587"/>
      <c r="K13" s="588"/>
      <c r="L13" s="195"/>
      <c r="M13" s="567" t="s">
        <v>135</v>
      </c>
      <c r="N13" s="568"/>
      <c r="O13" s="568"/>
      <c r="P13" s="568"/>
      <c r="Q13" s="569"/>
      <c r="R13" s="570">
        <v>10421</v>
      </c>
      <c r="S13" s="571"/>
      <c r="T13" s="571"/>
      <c r="U13" s="571"/>
      <c r="V13" s="572"/>
      <c r="W13" s="558" t="s">
        <v>136</v>
      </c>
      <c r="X13" s="480"/>
      <c r="Y13" s="480"/>
      <c r="Z13" s="480"/>
      <c r="AA13" s="480"/>
      <c r="AB13" s="481"/>
      <c r="AC13" s="443">
        <v>401</v>
      </c>
      <c r="AD13" s="444"/>
      <c r="AE13" s="444"/>
      <c r="AF13" s="444"/>
      <c r="AG13" s="445"/>
      <c r="AH13" s="443">
        <v>406</v>
      </c>
      <c r="AI13" s="444"/>
      <c r="AJ13" s="444"/>
      <c r="AK13" s="444"/>
      <c r="AL13" s="446"/>
      <c r="AM13" s="536" t="s">
        <v>137</v>
      </c>
      <c r="AN13" s="441"/>
      <c r="AO13" s="441"/>
      <c r="AP13" s="441"/>
      <c r="AQ13" s="441"/>
      <c r="AR13" s="441"/>
      <c r="AS13" s="441"/>
      <c r="AT13" s="442"/>
      <c r="AU13" s="524" t="s">
        <v>138</v>
      </c>
      <c r="AV13" s="525"/>
      <c r="AW13" s="525"/>
      <c r="AX13" s="525"/>
      <c r="AY13" s="447" t="s">
        <v>139</v>
      </c>
      <c r="AZ13" s="448"/>
      <c r="BA13" s="448"/>
      <c r="BB13" s="448"/>
      <c r="BC13" s="448"/>
      <c r="BD13" s="448"/>
      <c r="BE13" s="448"/>
      <c r="BF13" s="448"/>
      <c r="BG13" s="448"/>
      <c r="BH13" s="448"/>
      <c r="BI13" s="448"/>
      <c r="BJ13" s="448"/>
      <c r="BK13" s="448"/>
      <c r="BL13" s="448"/>
      <c r="BM13" s="449"/>
      <c r="BN13" s="467">
        <v>136472</v>
      </c>
      <c r="BO13" s="468"/>
      <c r="BP13" s="468"/>
      <c r="BQ13" s="468"/>
      <c r="BR13" s="468"/>
      <c r="BS13" s="468"/>
      <c r="BT13" s="468"/>
      <c r="BU13" s="469"/>
      <c r="BV13" s="467">
        <v>-80257</v>
      </c>
      <c r="BW13" s="468"/>
      <c r="BX13" s="468"/>
      <c r="BY13" s="468"/>
      <c r="BZ13" s="468"/>
      <c r="CA13" s="468"/>
      <c r="CB13" s="468"/>
      <c r="CC13" s="469"/>
      <c r="CD13" s="476" t="s">
        <v>140</v>
      </c>
      <c r="CE13" s="477"/>
      <c r="CF13" s="477"/>
      <c r="CG13" s="477"/>
      <c r="CH13" s="477"/>
      <c r="CI13" s="477"/>
      <c r="CJ13" s="477"/>
      <c r="CK13" s="477"/>
      <c r="CL13" s="477"/>
      <c r="CM13" s="477"/>
      <c r="CN13" s="477"/>
      <c r="CO13" s="477"/>
      <c r="CP13" s="477"/>
      <c r="CQ13" s="477"/>
      <c r="CR13" s="477"/>
      <c r="CS13" s="478"/>
      <c r="CT13" s="437">
        <v>7.8</v>
      </c>
      <c r="CU13" s="438"/>
      <c r="CV13" s="438"/>
      <c r="CW13" s="438"/>
      <c r="CX13" s="438"/>
      <c r="CY13" s="438"/>
      <c r="CZ13" s="438"/>
      <c r="DA13" s="439"/>
      <c r="DB13" s="437">
        <v>9.1</v>
      </c>
      <c r="DC13" s="438"/>
      <c r="DD13" s="438"/>
      <c r="DE13" s="438"/>
      <c r="DF13" s="438"/>
      <c r="DG13" s="438"/>
      <c r="DH13" s="438"/>
      <c r="DI13" s="439"/>
      <c r="DJ13" s="184"/>
      <c r="DK13" s="184"/>
      <c r="DL13" s="184"/>
      <c r="DM13" s="184"/>
      <c r="DN13" s="184"/>
      <c r="DO13" s="184"/>
    </row>
    <row r="14" spans="1:119" ht="18.75" customHeight="1" thickBot="1" x14ac:dyDescent="0.2">
      <c r="A14" s="185"/>
      <c r="B14" s="586"/>
      <c r="C14" s="587"/>
      <c r="D14" s="587"/>
      <c r="E14" s="587"/>
      <c r="F14" s="587"/>
      <c r="G14" s="587"/>
      <c r="H14" s="587"/>
      <c r="I14" s="587"/>
      <c r="J14" s="587"/>
      <c r="K14" s="588"/>
      <c r="L14" s="560" t="s">
        <v>141</v>
      </c>
      <c r="M14" s="604"/>
      <c r="N14" s="604"/>
      <c r="O14" s="604"/>
      <c r="P14" s="604"/>
      <c r="Q14" s="605"/>
      <c r="R14" s="570">
        <v>10701</v>
      </c>
      <c r="S14" s="571"/>
      <c r="T14" s="571"/>
      <c r="U14" s="571"/>
      <c r="V14" s="572"/>
      <c r="W14" s="573"/>
      <c r="X14" s="483"/>
      <c r="Y14" s="483"/>
      <c r="Z14" s="483"/>
      <c r="AA14" s="483"/>
      <c r="AB14" s="484"/>
      <c r="AC14" s="563">
        <v>7.3</v>
      </c>
      <c r="AD14" s="564"/>
      <c r="AE14" s="564"/>
      <c r="AF14" s="564"/>
      <c r="AG14" s="565"/>
      <c r="AH14" s="563">
        <v>7.1</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142</v>
      </c>
      <c r="CE14" s="474"/>
      <c r="CF14" s="474"/>
      <c r="CG14" s="474"/>
      <c r="CH14" s="474"/>
      <c r="CI14" s="474"/>
      <c r="CJ14" s="474"/>
      <c r="CK14" s="474"/>
      <c r="CL14" s="474"/>
      <c r="CM14" s="474"/>
      <c r="CN14" s="474"/>
      <c r="CO14" s="474"/>
      <c r="CP14" s="474"/>
      <c r="CQ14" s="474"/>
      <c r="CR14" s="474"/>
      <c r="CS14" s="475"/>
      <c r="CT14" s="574" t="s">
        <v>143</v>
      </c>
      <c r="CU14" s="575"/>
      <c r="CV14" s="575"/>
      <c r="CW14" s="575"/>
      <c r="CX14" s="575"/>
      <c r="CY14" s="575"/>
      <c r="CZ14" s="575"/>
      <c r="DA14" s="576"/>
      <c r="DB14" s="574" t="s">
        <v>143</v>
      </c>
      <c r="DC14" s="575"/>
      <c r="DD14" s="575"/>
      <c r="DE14" s="575"/>
      <c r="DF14" s="575"/>
      <c r="DG14" s="575"/>
      <c r="DH14" s="575"/>
      <c r="DI14" s="576"/>
      <c r="DJ14" s="184"/>
      <c r="DK14" s="184"/>
      <c r="DL14" s="184"/>
      <c r="DM14" s="184"/>
      <c r="DN14" s="184"/>
      <c r="DO14" s="184"/>
    </row>
    <row r="15" spans="1:119" ht="18.75" customHeight="1" x14ac:dyDescent="0.15">
      <c r="A15" s="185"/>
      <c r="B15" s="586"/>
      <c r="C15" s="587"/>
      <c r="D15" s="587"/>
      <c r="E15" s="587"/>
      <c r="F15" s="587"/>
      <c r="G15" s="587"/>
      <c r="H15" s="587"/>
      <c r="I15" s="587"/>
      <c r="J15" s="587"/>
      <c r="K15" s="588"/>
      <c r="L15" s="195"/>
      <c r="M15" s="567" t="s">
        <v>135</v>
      </c>
      <c r="N15" s="568"/>
      <c r="O15" s="568"/>
      <c r="P15" s="568"/>
      <c r="Q15" s="569"/>
      <c r="R15" s="570">
        <v>10626</v>
      </c>
      <c r="S15" s="571"/>
      <c r="T15" s="571"/>
      <c r="U15" s="571"/>
      <c r="V15" s="572"/>
      <c r="W15" s="558" t="s">
        <v>144</v>
      </c>
      <c r="X15" s="480"/>
      <c r="Y15" s="480"/>
      <c r="Z15" s="480"/>
      <c r="AA15" s="480"/>
      <c r="AB15" s="481"/>
      <c r="AC15" s="443">
        <v>1887</v>
      </c>
      <c r="AD15" s="444"/>
      <c r="AE15" s="444"/>
      <c r="AF15" s="444"/>
      <c r="AG15" s="445"/>
      <c r="AH15" s="443">
        <v>2014</v>
      </c>
      <c r="AI15" s="444"/>
      <c r="AJ15" s="444"/>
      <c r="AK15" s="444"/>
      <c r="AL15" s="446"/>
      <c r="AM15" s="536"/>
      <c r="AN15" s="441"/>
      <c r="AO15" s="441"/>
      <c r="AP15" s="441"/>
      <c r="AQ15" s="441"/>
      <c r="AR15" s="441"/>
      <c r="AS15" s="441"/>
      <c r="AT15" s="442"/>
      <c r="AU15" s="524"/>
      <c r="AV15" s="525"/>
      <c r="AW15" s="525"/>
      <c r="AX15" s="525"/>
      <c r="AY15" s="459" t="s">
        <v>145</v>
      </c>
      <c r="AZ15" s="460"/>
      <c r="BA15" s="460"/>
      <c r="BB15" s="460"/>
      <c r="BC15" s="460"/>
      <c r="BD15" s="460"/>
      <c r="BE15" s="460"/>
      <c r="BF15" s="460"/>
      <c r="BG15" s="460"/>
      <c r="BH15" s="460"/>
      <c r="BI15" s="460"/>
      <c r="BJ15" s="460"/>
      <c r="BK15" s="460"/>
      <c r="BL15" s="460"/>
      <c r="BM15" s="461"/>
      <c r="BN15" s="462">
        <v>1273375</v>
      </c>
      <c r="BO15" s="463"/>
      <c r="BP15" s="463"/>
      <c r="BQ15" s="463"/>
      <c r="BR15" s="463"/>
      <c r="BS15" s="463"/>
      <c r="BT15" s="463"/>
      <c r="BU15" s="464"/>
      <c r="BV15" s="462">
        <v>1256582</v>
      </c>
      <c r="BW15" s="463"/>
      <c r="BX15" s="463"/>
      <c r="BY15" s="463"/>
      <c r="BZ15" s="463"/>
      <c r="CA15" s="463"/>
      <c r="CB15" s="463"/>
      <c r="CC15" s="464"/>
      <c r="CD15" s="577" t="s">
        <v>146</v>
      </c>
      <c r="CE15" s="578"/>
      <c r="CF15" s="578"/>
      <c r="CG15" s="578"/>
      <c r="CH15" s="578"/>
      <c r="CI15" s="578"/>
      <c r="CJ15" s="578"/>
      <c r="CK15" s="578"/>
      <c r="CL15" s="578"/>
      <c r="CM15" s="578"/>
      <c r="CN15" s="578"/>
      <c r="CO15" s="578"/>
      <c r="CP15" s="578"/>
      <c r="CQ15" s="578"/>
      <c r="CR15" s="578"/>
      <c r="CS15" s="579"/>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86"/>
      <c r="C16" s="587"/>
      <c r="D16" s="587"/>
      <c r="E16" s="587"/>
      <c r="F16" s="587"/>
      <c r="G16" s="587"/>
      <c r="H16" s="587"/>
      <c r="I16" s="587"/>
      <c r="J16" s="587"/>
      <c r="K16" s="588"/>
      <c r="L16" s="560" t="s">
        <v>147</v>
      </c>
      <c r="M16" s="561"/>
      <c r="N16" s="561"/>
      <c r="O16" s="561"/>
      <c r="P16" s="561"/>
      <c r="Q16" s="562"/>
      <c r="R16" s="555" t="s">
        <v>148</v>
      </c>
      <c r="S16" s="556"/>
      <c r="T16" s="556"/>
      <c r="U16" s="556"/>
      <c r="V16" s="557"/>
      <c r="W16" s="573"/>
      <c r="X16" s="483"/>
      <c r="Y16" s="483"/>
      <c r="Z16" s="483"/>
      <c r="AA16" s="483"/>
      <c r="AB16" s="484"/>
      <c r="AC16" s="563">
        <v>34.5</v>
      </c>
      <c r="AD16" s="564"/>
      <c r="AE16" s="564"/>
      <c r="AF16" s="564"/>
      <c r="AG16" s="565"/>
      <c r="AH16" s="563">
        <v>35.200000000000003</v>
      </c>
      <c r="AI16" s="564"/>
      <c r="AJ16" s="564"/>
      <c r="AK16" s="564"/>
      <c r="AL16" s="566"/>
      <c r="AM16" s="536"/>
      <c r="AN16" s="441"/>
      <c r="AO16" s="441"/>
      <c r="AP16" s="441"/>
      <c r="AQ16" s="441"/>
      <c r="AR16" s="441"/>
      <c r="AS16" s="441"/>
      <c r="AT16" s="442"/>
      <c r="AU16" s="524"/>
      <c r="AV16" s="525"/>
      <c r="AW16" s="525"/>
      <c r="AX16" s="525"/>
      <c r="AY16" s="447" t="s">
        <v>149</v>
      </c>
      <c r="AZ16" s="448"/>
      <c r="BA16" s="448"/>
      <c r="BB16" s="448"/>
      <c r="BC16" s="448"/>
      <c r="BD16" s="448"/>
      <c r="BE16" s="448"/>
      <c r="BF16" s="448"/>
      <c r="BG16" s="448"/>
      <c r="BH16" s="448"/>
      <c r="BI16" s="448"/>
      <c r="BJ16" s="448"/>
      <c r="BK16" s="448"/>
      <c r="BL16" s="448"/>
      <c r="BM16" s="449"/>
      <c r="BN16" s="467">
        <v>4423373</v>
      </c>
      <c r="BO16" s="468"/>
      <c r="BP16" s="468"/>
      <c r="BQ16" s="468"/>
      <c r="BR16" s="468"/>
      <c r="BS16" s="468"/>
      <c r="BT16" s="468"/>
      <c r="BU16" s="469"/>
      <c r="BV16" s="467">
        <v>4462664</v>
      </c>
      <c r="BW16" s="468"/>
      <c r="BX16" s="468"/>
      <c r="BY16" s="468"/>
      <c r="BZ16" s="468"/>
      <c r="CA16" s="468"/>
      <c r="CB16" s="468"/>
      <c r="CC16" s="469"/>
      <c r="CD16" s="199"/>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4"/>
      <c r="DK16" s="184"/>
      <c r="DL16" s="184"/>
      <c r="DM16" s="184"/>
      <c r="DN16" s="184"/>
      <c r="DO16" s="184"/>
    </row>
    <row r="17" spans="1:119" ht="18.75" customHeight="1" thickBot="1" x14ac:dyDescent="0.2">
      <c r="A17" s="185"/>
      <c r="B17" s="589"/>
      <c r="C17" s="590"/>
      <c r="D17" s="590"/>
      <c r="E17" s="590"/>
      <c r="F17" s="590"/>
      <c r="G17" s="590"/>
      <c r="H17" s="590"/>
      <c r="I17" s="590"/>
      <c r="J17" s="590"/>
      <c r="K17" s="591"/>
      <c r="L17" s="200"/>
      <c r="M17" s="552" t="s">
        <v>150</v>
      </c>
      <c r="N17" s="553"/>
      <c r="O17" s="553"/>
      <c r="P17" s="553"/>
      <c r="Q17" s="554"/>
      <c r="R17" s="555" t="s">
        <v>151</v>
      </c>
      <c r="S17" s="556"/>
      <c r="T17" s="556"/>
      <c r="U17" s="556"/>
      <c r="V17" s="557"/>
      <c r="W17" s="558" t="s">
        <v>152</v>
      </c>
      <c r="X17" s="480"/>
      <c r="Y17" s="480"/>
      <c r="Z17" s="480"/>
      <c r="AA17" s="480"/>
      <c r="AB17" s="481"/>
      <c r="AC17" s="443">
        <v>3187</v>
      </c>
      <c r="AD17" s="444"/>
      <c r="AE17" s="444"/>
      <c r="AF17" s="444"/>
      <c r="AG17" s="445"/>
      <c r="AH17" s="443">
        <v>3299</v>
      </c>
      <c r="AI17" s="444"/>
      <c r="AJ17" s="444"/>
      <c r="AK17" s="444"/>
      <c r="AL17" s="446"/>
      <c r="AM17" s="536"/>
      <c r="AN17" s="441"/>
      <c r="AO17" s="441"/>
      <c r="AP17" s="441"/>
      <c r="AQ17" s="441"/>
      <c r="AR17" s="441"/>
      <c r="AS17" s="441"/>
      <c r="AT17" s="442"/>
      <c r="AU17" s="524"/>
      <c r="AV17" s="525"/>
      <c r="AW17" s="525"/>
      <c r="AX17" s="525"/>
      <c r="AY17" s="447" t="s">
        <v>153</v>
      </c>
      <c r="AZ17" s="448"/>
      <c r="BA17" s="448"/>
      <c r="BB17" s="448"/>
      <c r="BC17" s="448"/>
      <c r="BD17" s="448"/>
      <c r="BE17" s="448"/>
      <c r="BF17" s="448"/>
      <c r="BG17" s="448"/>
      <c r="BH17" s="448"/>
      <c r="BI17" s="448"/>
      <c r="BJ17" s="448"/>
      <c r="BK17" s="448"/>
      <c r="BL17" s="448"/>
      <c r="BM17" s="449"/>
      <c r="BN17" s="467">
        <v>1600359</v>
      </c>
      <c r="BO17" s="468"/>
      <c r="BP17" s="468"/>
      <c r="BQ17" s="468"/>
      <c r="BR17" s="468"/>
      <c r="BS17" s="468"/>
      <c r="BT17" s="468"/>
      <c r="BU17" s="469"/>
      <c r="BV17" s="467">
        <v>1578324</v>
      </c>
      <c r="BW17" s="468"/>
      <c r="BX17" s="468"/>
      <c r="BY17" s="468"/>
      <c r="BZ17" s="468"/>
      <c r="CA17" s="468"/>
      <c r="CB17" s="468"/>
      <c r="CC17" s="469"/>
      <c r="CD17" s="199"/>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4"/>
      <c r="DK17" s="184"/>
      <c r="DL17" s="184"/>
      <c r="DM17" s="184"/>
      <c r="DN17" s="184"/>
      <c r="DO17" s="184"/>
    </row>
    <row r="18" spans="1:119" ht="18.75" customHeight="1" thickBot="1" x14ac:dyDescent="0.2">
      <c r="A18" s="185"/>
      <c r="B18" s="529" t="s">
        <v>154</v>
      </c>
      <c r="C18" s="530"/>
      <c r="D18" s="530"/>
      <c r="E18" s="531"/>
      <c r="F18" s="531"/>
      <c r="G18" s="531"/>
      <c r="H18" s="531"/>
      <c r="I18" s="531"/>
      <c r="J18" s="531"/>
      <c r="K18" s="531"/>
      <c r="L18" s="532">
        <v>343.69</v>
      </c>
      <c r="M18" s="532"/>
      <c r="N18" s="532"/>
      <c r="O18" s="532"/>
      <c r="P18" s="532"/>
      <c r="Q18" s="532"/>
      <c r="R18" s="533"/>
      <c r="S18" s="533"/>
      <c r="T18" s="533"/>
      <c r="U18" s="533"/>
      <c r="V18" s="534"/>
      <c r="W18" s="548"/>
      <c r="X18" s="549"/>
      <c r="Y18" s="549"/>
      <c r="Z18" s="549"/>
      <c r="AA18" s="549"/>
      <c r="AB18" s="559"/>
      <c r="AC18" s="431">
        <v>58.2</v>
      </c>
      <c r="AD18" s="432"/>
      <c r="AE18" s="432"/>
      <c r="AF18" s="432"/>
      <c r="AG18" s="535"/>
      <c r="AH18" s="431">
        <v>57.7</v>
      </c>
      <c r="AI18" s="432"/>
      <c r="AJ18" s="432"/>
      <c r="AK18" s="432"/>
      <c r="AL18" s="433"/>
      <c r="AM18" s="536"/>
      <c r="AN18" s="441"/>
      <c r="AO18" s="441"/>
      <c r="AP18" s="441"/>
      <c r="AQ18" s="441"/>
      <c r="AR18" s="441"/>
      <c r="AS18" s="441"/>
      <c r="AT18" s="442"/>
      <c r="AU18" s="524"/>
      <c r="AV18" s="525"/>
      <c r="AW18" s="525"/>
      <c r="AX18" s="525"/>
      <c r="AY18" s="447" t="s">
        <v>155</v>
      </c>
      <c r="AZ18" s="448"/>
      <c r="BA18" s="448"/>
      <c r="BB18" s="448"/>
      <c r="BC18" s="448"/>
      <c r="BD18" s="448"/>
      <c r="BE18" s="448"/>
      <c r="BF18" s="448"/>
      <c r="BG18" s="448"/>
      <c r="BH18" s="448"/>
      <c r="BI18" s="448"/>
      <c r="BJ18" s="448"/>
      <c r="BK18" s="448"/>
      <c r="BL18" s="448"/>
      <c r="BM18" s="449"/>
      <c r="BN18" s="467">
        <v>4446314</v>
      </c>
      <c r="BO18" s="468"/>
      <c r="BP18" s="468"/>
      <c r="BQ18" s="468"/>
      <c r="BR18" s="468"/>
      <c r="BS18" s="468"/>
      <c r="BT18" s="468"/>
      <c r="BU18" s="469"/>
      <c r="BV18" s="467">
        <v>4571480</v>
      </c>
      <c r="BW18" s="468"/>
      <c r="BX18" s="468"/>
      <c r="BY18" s="468"/>
      <c r="BZ18" s="468"/>
      <c r="CA18" s="468"/>
      <c r="CB18" s="468"/>
      <c r="CC18" s="469"/>
      <c r="CD18" s="199"/>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4"/>
      <c r="DK18" s="184"/>
      <c r="DL18" s="184"/>
      <c r="DM18" s="184"/>
      <c r="DN18" s="184"/>
      <c r="DO18" s="184"/>
    </row>
    <row r="19" spans="1:119" ht="18.75" customHeight="1" thickBot="1" x14ac:dyDescent="0.2">
      <c r="A19" s="185"/>
      <c r="B19" s="529" t="s">
        <v>156</v>
      </c>
      <c r="C19" s="530"/>
      <c r="D19" s="530"/>
      <c r="E19" s="531"/>
      <c r="F19" s="531"/>
      <c r="G19" s="531"/>
      <c r="H19" s="531"/>
      <c r="I19" s="531"/>
      <c r="J19" s="531"/>
      <c r="K19" s="531"/>
      <c r="L19" s="537">
        <v>31</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157</v>
      </c>
      <c r="AZ19" s="448"/>
      <c r="BA19" s="448"/>
      <c r="BB19" s="448"/>
      <c r="BC19" s="448"/>
      <c r="BD19" s="448"/>
      <c r="BE19" s="448"/>
      <c r="BF19" s="448"/>
      <c r="BG19" s="448"/>
      <c r="BH19" s="448"/>
      <c r="BI19" s="448"/>
      <c r="BJ19" s="448"/>
      <c r="BK19" s="448"/>
      <c r="BL19" s="448"/>
      <c r="BM19" s="449"/>
      <c r="BN19" s="467">
        <v>6346275</v>
      </c>
      <c r="BO19" s="468"/>
      <c r="BP19" s="468"/>
      <c r="BQ19" s="468"/>
      <c r="BR19" s="468"/>
      <c r="BS19" s="468"/>
      <c r="BT19" s="468"/>
      <c r="BU19" s="469"/>
      <c r="BV19" s="467">
        <v>6594058</v>
      </c>
      <c r="BW19" s="468"/>
      <c r="BX19" s="468"/>
      <c r="BY19" s="468"/>
      <c r="BZ19" s="468"/>
      <c r="CA19" s="468"/>
      <c r="CB19" s="468"/>
      <c r="CC19" s="469"/>
      <c r="CD19" s="199"/>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4"/>
      <c r="DK19" s="184"/>
      <c r="DL19" s="184"/>
      <c r="DM19" s="184"/>
      <c r="DN19" s="184"/>
      <c r="DO19" s="184"/>
    </row>
    <row r="20" spans="1:119" ht="18.75" customHeight="1" thickBot="1" x14ac:dyDescent="0.2">
      <c r="A20" s="185"/>
      <c r="B20" s="529" t="s">
        <v>158</v>
      </c>
      <c r="C20" s="530"/>
      <c r="D20" s="530"/>
      <c r="E20" s="531"/>
      <c r="F20" s="531"/>
      <c r="G20" s="531"/>
      <c r="H20" s="531"/>
      <c r="I20" s="531"/>
      <c r="J20" s="531"/>
      <c r="K20" s="531"/>
      <c r="L20" s="537">
        <v>3353</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199"/>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4"/>
      <c r="DK20" s="184"/>
      <c r="DL20" s="184"/>
      <c r="DM20" s="184"/>
      <c r="DN20" s="184"/>
      <c r="DO20" s="184"/>
    </row>
    <row r="21" spans="1:119" ht="18.75" customHeight="1" x14ac:dyDescent="0.15">
      <c r="A21" s="185"/>
      <c r="B21" s="526" t="s">
        <v>159</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199"/>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4"/>
      <c r="DK21" s="184"/>
      <c r="DL21" s="184"/>
      <c r="DM21" s="184"/>
      <c r="DN21" s="184"/>
      <c r="DO21" s="184"/>
    </row>
    <row r="22" spans="1:119" ht="18.75" customHeight="1" thickBot="1" x14ac:dyDescent="0.2">
      <c r="A22" s="185"/>
      <c r="B22" s="496" t="s">
        <v>160</v>
      </c>
      <c r="C22" s="497"/>
      <c r="D22" s="498"/>
      <c r="E22" s="505" t="s">
        <v>1</v>
      </c>
      <c r="F22" s="480"/>
      <c r="G22" s="480"/>
      <c r="H22" s="480"/>
      <c r="I22" s="480"/>
      <c r="J22" s="480"/>
      <c r="K22" s="481"/>
      <c r="L22" s="505" t="s">
        <v>161</v>
      </c>
      <c r="M22" s="480"/>
      <c r="N22" s="480"/>
      <c r="O22" s="480"/>
      <c r="P22" s="481"/>
      <c r="Q22" s="490" t="s">
        <v>162</v>
      </c>
      <c r="R22" s="491"/>
      <c r="S22" s="491"/>
      <c r="T22" s="491"/>
      <c r="U22" s="491"/>
      <c r="V22" s="506"/>
      <c r="W22" s="508" t="s">
        <v>163</v>
      </c>
      <c r="X22" s="497"/>
      <c r="Y22" s="498"/>
      <c r="Z22" s="505" t="s">
        <v>1</v>
      </c>
      <c r="AA22" s="480"/>
      <c r="AB22" s="480"/>
      <c r="AC22" s="480"/>
      <c r="AD22" s="480"/>
      <c r="AE22" s="480"/>
      <c r="AF22" s="480"/>
      <c r="AG22" s="481"/>
      <c r="AH22" s="479" t="s">
        <v>164</v>
      </c>
      <c r="AI22" s="480"/>
      <c r="AJ22" s="480"/>
      <c r="AK22" s="480"/>
      <c r="AL22" s="481"/>
      <c r="AM22" s="479" t="s">
        <v>165</v>
      </c>
      <c r="AN22" s="485"/>
      <c r="AO22" s="485"/>
      <c r="AP22" s="485"/>
      <c r="AQ22" s="485"/>
      <c r="AR22" s="486"/>
      <c r="AS22" s="490" t="s">
        <v>162</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199"/>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4"/>
      <c r="DK22" s="184"/>
      <c r="DL22" s="184"/>
      <c r="DM22" s="184"/>
      <c r="DN22" s="184"/>
      <c r="DO22" s="184"/>
    </row>
    <row r="23" spans="1:119" ht="18.75" customHeight="1" x14ac:dyDescent="0.15">
      <c r="A23" s="185"/>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166</v>
      </c>
      <c r="AZ23" s="460"/>
      <c r="BA23" s="460"/>
      <c r="BB23" s="460"/>
      <c r="BC23" s="460"/>
      <c r="BD23" s="460"/>
      <c r="BE23" s="460"/>
      <c r="BF23" s="460"/>
      <c r="BG23" s="460"/>
      <c r="BH23" s="460"/>
      <c r="BI23" s="460"/>
      <c r="BJ23" s="460"/>
      <c r="BK23" s="460"/>
      <c r="BL23" s="460"/>
      <c r="BM23" s="461"/>
      <c r="BN23" s="467">
        <v>5770491</v>
      </c>
      <c r="BO23" s="468"/>
      <c r="BP23" s="468"/>
      <c r="BQ23" s="468"/>
      <c r="BR23" s="468"/>
      <c r="BS23" s="468"/>
      <c r="BT23" s="468"/>
      <c r="BU23" s="469"/>
      <c r="BV23" s="467">
        <v>6268653</v>
      </c>
      <c r="BW23" s="468"/>
      <c r="BX23" s="468"/>
      <c r="BY23" s="468"/>
      <c r="BZ23" s="468"/>
      <c r="CA23" s="468"/>
      <c r="CB23" s="468"/>
      <c r="CC23" s="469"/>
      <c r="CD23" s="199"/>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4"/>
      <c r="DK23" s="184"/>
      <c r="DL23" s="184"/>
      <c r="DM23" s="184"/>
      <c r="DN23" s="184"/>
      <c r="DO23" s="184"/>
    </row>
    <row r="24" spans="1:119" ht="18.75" customHeight="1" thickBot="1" x14ac:dyDescent="0.2">
      <c r="A24" s="185"/>
      <c r="B24" s="499"/>
      <c r="C24" s="500"/>
      <c r="D24" s="501"/>
      <c r="E24" s="440" t="s">
        <v>167</v>
      </c>
      <c r="F24" s="441"/>
      <c r="G24" s="441"/>
      <c r="H24" s="441"/>
      <c r="I24" s="441"/>
      <c r="J24" s="441"/>
      <c r="K24" s="442"/>
      <c r="L24" s="443">
        <v>1</v>
      </c>
      <c r="M24" s="444"/>
      <c r="N24" s="444"/>
      <c r="O24" s="444"/>
      <c r="P24" s="445"/>
      <c r="Q24" s="443">
        <v>8300</v>
      </c>
      <c r="R24" s="444"/>
      <c r="S24" s="444"/>
      <c r="T24" s="444"/>
      <c r="U24" s="444"/>
      <c r="V24" s="445"/>
      <c r="W24" s="509"/>
      <c r="X24" s="500"/>
      <c r="Y24" s="501"/>
      <c r="Z24" s="440" t="s">
        <v>168</v>
      </c>
      <c r="AA24" s="441"/>
      <c r="AB24" s="441"/>
      <c r="AC24" s="441"/>
      <c r="AD24" s="441"/>
      <c r="AE24" s="441"/>
      <c r="AF24" s="441"/>
      <c r="AG24" s="442"/>
      <c r="AH24" s="443">
        <v>155</v>
      </c>
      <c r="AI24" s="444"/>
      <c r="AJ24" s="444"/>
      <c r="AK24" s="444"/>
      <c r="AL24" s="445"/>
      <c r="AM24" s="443">
        <v>440510</v>
      </c>
      <c r="AN24" s="444"/>
      <c r="AO24" s="444"/>
      <c r="AP24" s="444"/>
      <c r="AQ24" s="444"/>
      <c r="AR24" s="445"/>
      <c r="AS24" s="443">
        <v>2842</v>
      </c>
      <c r="AT24" s="444"/>
      <c r="AU24" s="444"/>
      <c r="AV24" s="444"/>
      <c r="AW24" s="444"/>
      <c r="AX24" s="446"/>
      <c r="AY24" s="434" t="s">
        <v>169</v>
      </c>
      <c r="AZ24" s="435"/>
      <c r="BA24" s="435"/>
      <c r="BB24" s="435"/>
      <c r="BC24" s="435"/>
      <c r="BD24" s="435"/>
      <c r="BE24" s="435"/>
      <c r="BF24" s="435"/>
      <c r="BG24" s="435"/>
      <c r="BH24" s="435"/>
      <c r="BI24" s="435"/>
      <c r="BJ24" s="435"/>
      <c r="BK24" s="435"/>
      <c r="BL24" s="435"/>
      <c r="BM24" s="436"/>
      <c r="BN24" s="467">
        <v>2367305</v>
      </c>
      <c r="BO24" s="468"/>
      <c r="BP24" s="468"/>
      <c r="BQ24" s="468"/>
      <c r="BR24" s="468"/>
      <c r="BS24" s="468"/>
      <c r="BT24" s="468"/>
      <c r="BU24" s="469"/>
      <c r="BV24" s="467">
        <v>2547956</v>
      </c>
      <c r="BW24" s="468"/>
      <c r="BX24" s="468"/>
      <c r="BY24" s="468"/>
      <c r="BZ24" s="468"/>
      <c r="CA24" s="468"/>
      <c r="CB24" s="468"/>
      <c r="CC24" s="469"/>
      <c r="CD24" s="199"/>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4"/>
      <c r="DK24" s="184"/>
      <c r="DL24" s="184"/>
      <c r="DM24" s="184"/>
      <c r="DN24" s="184"/>
      <c r="DO24" s="184"/>
    </row>
    <row r="25" spans="1:119" s="184" customFormat="1" ht="18.75" customHeight="1" x14ac:dyDescent="0.15">
      <c r="A25" s="185"/>
      <c r="B25" s="499"/>
      <c r="C25" s="500"/>
      <c r="D25" s="501"/>
      <c r="E25" s="440" t="s">
        <v>170</v>
      </c>
      <c r="F25" s="441"/>
      <c r="G25" s="441"/>
      <c r="H25" s="441"/>
      <c r="I25" s="441"/>
      <c r="J25" s="441"/>
      <c r="K25" s="442"/>
      <c r="L25" s="443">
        <v>1</v>
      </c>
      <c r="M25" s="444"/>
      <c r="N25" s="444"/>
      <c r="O25" s="444"/>
      <c r="P25" s="445"/>
      <c r="Q25" s="443">
        <v>6800</v>
      </c>
      <c r="R25" s="444"/>
      <c r="S25" s="444"/>
      <c r="T25" s="444"/>
      <c r="U25" s="444"/>
      <c r="V25" s="445"/>
      <c r="W25" s="509"/>
      <c r="X25" s="500"/>
      <c r="Y25" s="501"/>
      <c r="Z25" s="440" t="s">
        <v>171</v>
      </c>
      <c r="AA25" s="441"/>
      <c r="AB25" s="441"/>
      <c r="AC25" s="441"/>
      <c r="AD25" s="441"/>
      <c r="AE25" s="441"/>
      <c r="AF25" s="441"/>
      <c r="AG25" s="442"/>
      <c r="AH25" s="443" t="s">
        <v>143</v>
      </c>
      <c r="AI25" s="444"/>
      <c r="AJ25" s="444"/>
      <c r="AK25" s="444"/>
      <c r="AL25" s="445"/>
      <c r="AM25" s="443" t="s">
        <v>143</v>
      </c>
      <c r="AN25" s="444"/>
      <c r="AO25" s="444"/>
      <c r="AP25" s="444"/>
      <c r="AQ25" s="444"/>
      <c r="AR25" s="445"/>
      <c r="AS25" s="443" t="s">
        <v>134</v>
      </c>
      <c r="AT25" s="444"/>
      <c r="AU25" s="444"/>
      <c r="AV25" s="444"/>
      <c r="AW25" s="444"/>
      <c r="AX25" s="446"/>
      <c r="AY25" s="459" t="s">
        <v>172</v>
      </c>
      <c r="AZ25" s="460"/>
      <c r="BA25" s="460"/>
      <c r="BB25" s="460"/>
      <c r="BC25" s="460"/>
      <c r="BD25" s="460"/>
      <c r="BE25" s="460"/>
      <c r="BF25" s="460"/>
      <c r="BG25" s="460"/>
      <c r="BH25" s="460"/>
      <c r="BI25" s="460"/>
      <c r="BJ25" s="460"/>
      <c r="BK25" s="460"/>
      <c r="BL25" s="460"/>
      <c r="BM25" s="461"/>
      <c r="BN25" s="462">
        <v>617387</v>
      </c>
      <c r="BO25" s="463"/>
      <c r="BP25" s="463"/>
      <c r="BQ25" s="463"/>
      <c r="BR25" s="463"/>
      <c r="BS25" s="463"/>
      <c r="BT25" s="463"/>
      <c r="BU25" s="464"/>
      <c r="BV25" s="462">
        <v>713485</v>
      </c>
      <c r="BW25" s="463"/>
      <c r="BX25" s="463"/>
      <c r="BY25" s="463"/>
      <c r="BZ25" s="463"/>
      <c r="CA25" s="463"/>
      <c r="CB25" s="463"/>
      <c r="CC25" s="464"/>
      <c r="CD25" s="199"/>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4" customFormat="1" ht="18.75" customHeight="1" x14ac:dyDescent="0.15">
      <c r="A26" s="185"/>
      <c r="B26" s="499"/>
      <c r="C26" s="500"/>
      <c r="D26" s="501"/>
      <c r="E26" s="440" t="s">
        <v>173</v>
      </c>
      <c r="F26" s="441"/>
      <c r="G26" s="441"/>
      <c r="H26" s="441"/>
      <c r="I26" s="441"/>
      <c r="J26" s="441"/>
      <c r="K26" s="442"/>
      <c r="L26" s="443">
        <v>1</v>
      </c>
      <c r="M26" s="444"/>
      <c r="N26" s="444"/>
      <c r="O26" s="444"/>
      <c r="P26" s="445"/>
      <c r="Q26" s="443">
        <v>5700</v>
      </c>
      <c r="R26" s="444"/>
      <c r="S26" s="444"/>
      <c r="T26" s="444"/>
      <c r="U26" s="444"/>
      <c r="V26" s="445"/>
      <c r="W26" s="509"/>
      <c r="X26" s="500"/>
      <c r="Y26" s="501"/>
      <c r="Z26" s="440" t="s">
        <v>174</v>
      </c>
      <c r="AA26" s="522"/>
      <c r="AB26" s="522"/>
      <c r="AC26" s="522"/>
      <c r="AD26" s="522"/>
      <c r="AE26" s="522"/>
      <c r="AF26" s="522"/>
      <c r="AG26" s="523"/>
      <c r="AH26" s="443">
        <v>4</v>
      </c>
      <c r="AI26" s="444"/>
      <c r="AJ26" s="444"/>
      <c r="AK26" s="444"/>
      <c r="AL26" s="445"/>
      <c r="AM26" s="443">
        <v>10652</v>
      </c>
      <c r="AN26" s="444"/>
      <c r="AO26" s="444"/>
      <c r="AP26" s="444"/>
      <c r="AQ26" s="444"/>
      <c r="AR26" s="445"/>
      <c r="AS26" s="443">
        <v>2663</v>
      </c>
      <c r="AT26" s="444"/>
      <c r="AU26" s="444"/>
      <c r="AV26" s="444"/>
      <c r="AW26" s="444"/>
      <c r="AX26" s="446"/>
      <c r="AY26" s="476" t="s">
        <v>175</v>
      </c>
      <c r="AZ26" s="477"/>
      <c r="BA26" s="477"/>
      <c r="BB26" s="477"/>
      <c r="BC26" s="477"/>
      <c r="BD26" s="477"/>
      <c r="BE26" s="477"/>
      <c r="BF26" s="477"/>
      <c r="BG26" s="477"/>
      <c r="BH26" s="477"/>
      <c r="BI26" s="477"/>
      <c r="BJ26" s="477"/>
      <c r="BK26" s="477"/>
      <c r="BL26" s="477"/>
      <c r="BM26" s="478"/>
      <c r="BN26" s="467" t="s">
        <v>134</v>
      </c>
      <c r="BO26" s="468"/>
      <c r="BP26" s="468"/>
      <c r="BQ26" s="468"/>
      <c r="BR26" s="468"/>
      <c r="BS26" s="468"/>
      <c r="BT26" s="468"/>
      <c r="BU26" s="469"/>
      <c r="BV26" s="467" t="s">
        <v>134</v>
      </c>
      <c r="BW26" s="468"/>
      <c r="BX26" s="468"/>
      <c r="BY26" s="468"/>
      <c r="BZ26" s="468"/>
      <c r="CA26" s="468"/>
      <c r="CB26" s="468"/>
      <c r="CC26" s="469"/>
      <c r="CD26" s="199"/>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85"/>
      <c r="B27" s="499"/>
      <c r="C27" s="500"/>
      <c r="D27" s="501"/>
      <c r="E27" s="440" t="s">
        <v>176</v>
      </c>
      <c r="F27" s="441"/>
      <c r="G27" s="441"/>
      <c r="H27" s="441"/>
      <c r="I27" s="441"/>
      <c r="J27" s="441"/>
      <c r="K27" s="442"/>
      <c r="L27" s="443">
        <v>1</v>
      </c>
      <c r="M27" s="444"/>
      <c r="N27" s="444"/>
      <c r="O27" s="444"/>
      <c r="P27" s="445"/>
      <c r="Q27" s="443">
        <v>3100</v>
      </c>
      <c r="R27" s="444"/>
      <c r="S27" s="444"/>
      <c r="T27" s="444"/>
      <c r="U27" s="444"/>
      <c r="V27" s="445"/>
      <c r="W27" s="509"/>
      <c r="X27" s="500"/>
      <c r="Y27" s="501"/>
      <c r="Z27" s="440" t="s">
        <v>177</v>
      </c>
      <c r="AA27" s="441"/>
      <c r="AB27" s="441"/>
      <c r="AC27" s="441"/>
      <c r="AD27" s="441"/>
      <c r="AE27" s="441"/>
      <c r="AF27" s="441"/>
      <c r="AG27" s="442"/>
      <c r="AH27" s="443" t="s">
        <v>134</v>
      </c>
      <c r="AI27" s="444"/>
      <c r="AJ27" s="444"/>
      <c r="AK27" s="444"/>
      <c r="AL27" s="445"/>
      <c r="AM27" s="443" t="s">
        <v>143</v>
      </c>
      <c r="AN27" s="444"/>
      <c r="AO27" s="444"/>
      <c r="AP27" s="444"/>
      <c r="AQ27" s="444"/>
      <c r="AR27" s="445"/>
      <c r="AS27" s="443" t="s">
        <v>134</v>
      </c>
      <c r="AT27" s="444"/>
      <c r="AU27" s="444"/>
      <c r="AV27" s="444"/>
      <c r="AW27" s="444"/>
      <c r="AX27" s="446"/>
      <c r="AY27" s="473" t="s">
        <v>178</v>
      </c>
      <c r="AZ27" s="474"/>
      <c r="BA27" s="474"/>
      <c r="BB27" s="474"/>
      <c r="BC27" s="474"/>
      <c r="BD27" s="474"/>
      <c r="BE27" s="474"/>
      <c r="BF27" s="474"/>
      <c r="BG27" s="474"/>
      <c r="BH27" s="474"/>
      <c r="BI27" s="474"/>
      <c r="BJ27" s="474"/>
      <c r="BK27" s="474"/>
      <c r="BL27" s="474"/>
      <c r="BM27" s="475"/>
      <c r="BN27" s="470" t="s">
        <v>134</v>
      </c>
      <c r="BO27" s="471"/>
      <c r="BP27" s="471"/>
      <c r="BQ27" s="471"/>
      <c r="BR27" s="471"/>
      <c r="BS27" s="471"/>
      <c r="BT27" s="471"/>
      <c r="BU27" s="472"/>
      <c r="BV27" s="470" t="s">
        <v>134</v>
      </c>
      <c r="BW27" s="471"/>
      <c r="BX27" s="471"/>
      <c r="BY27" s="471"/>
      <c r="BZ27" s="471"/>
      <c r="CA27" s="471"/>
      <c r="CB27" s="471"/>
      <c r="CC27" s="472"/>
      <c r="CD27" s="201"/>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4"/>
      <c r="DK27" s="184"/>
      <c r="DL27" s="184"/>
      <c r="DM27" s="184"/>
      <c r="DN27" s="184"/>
      <c r="DO27" s="184"/>
    </row>
    <row r="28" spans="1:119" ht="18.75" customHeight="1" x14ac:dyDescent="0.15">
      <c r="A28" s="185"/>
      <c r="B28" s="499"/>
      <c r="C28" s="500"/>
      <c r="D28" s="501"/>
      <c r="E28" s="440" t="s">
        <v>179</v>
      </c>
      <c r="F28" s="441"/>
      <c r="G28" s="441"/>
      <c r="H28" s="441"/>
      <c r="I28" s="441"/>
      <c r="J28" s="441"/>
      <c r="K28" s="442"/>
      <c r="L28" s="443">
        <v>1</v>
      </c>
      <c r="M28" s="444"/>
      <c r="N28" s="444"/>
      <c r="O28" s="444"/>
      <c r="P28" s="445"/>
      <c r="Q28" s="443">
        <v>2420</v>
      </c>
      <c r="R28" s="444"/>
      <c r="S28" s="444"/>
      <c r="T28" s="444"/>
      <c r="U28" s="444"/>
      <c r="V28" s="445"/>
      <c r="W28" s="509"/>
      <c r="X28" s="500"/>
      <c r="Y28" s="501"/>
      <c r="Z28" s="440" t="s">
        <v>180</v>
      </c>
      <c r="AA28" s="441"/>
      <c r="AB28" s="441"/>
      <c r="AC28" s="441"/>
      <c r="AD28" s="441"/>
      <c r="AE28" s="441"/>
      <c r="AF28" s="441"/>
      <c r="AG28" s="442"/>
      <c r="AH28" s="443" t="s">
        <v>134</v>
      </c>
      <c r="AI28" s="444"/>
      <c r="AJ28" s="444"/>
      <c r="AK28" s="444"/>
      <c r="AL28" s="445"/>
      <c r="AM28" s="443" t="s">
        <v>143</v>
      </c>
      <c r="AN28" s="444"/>
      <c r="AO28" s="444"/>
      <c r="AP28" s="444"/>
      <c r="AQ28" s="444"/>
      <c r="AR28" s="445"/>
      <c r="AS28" s="443" t="s">
        <v>143</v>
      </c>
      <c r="AT28" s="444"/>
      <c r="AU28" s="444"/>
      <c r="AV28" s="444"/>
      <c r="AW28" s="444"/>
      <c r="AX28" s="446"/>
      <c r="AY28" s="450" t="s">
        <v>181</v>
      </c>
      <c r="AZ28" s="451"/>
      <c r="BA28" s="451"/>
      <c r="BB28" s="452"/>
      <c r="BC28" s="459" t="s">
        <v>47</v>
      </c>
      <c r="BD28" s="460"/>
      <c r="BE28" s="460"/>
      <c r="BF28" s="460"/>
      <c r="BG28" s="460"/>
      <c r="BH28" s="460"/>
      <c r="BI28" s="460"/>
      <c r="BJ28" s="460"/>
      <c r="BK28" s="460"/>
      <c r="BL28" s="460"/>
      <c r="BM28" s="461"/>
      <c r="BN28" s="462">
        <v>2200190</v>
      </c>
      <c r="BO28" s="463"/>
      <c r="BP28" s="463"/>
      <c r="BQ28" s="463"/>
      <c r="BR28" s="463"/>
      <c r="BS28" s="463"/>
      <c r="BT28" s="463"/>
      <c r="BU28" s="464"/>
      <c r="BV28" s="462">
        <v>2120266</v>
      </c>
      <c r="BW28" s="463"/>
      <c r="BX28" s="463"/>
      <c r="BY28" s="463"/>
      <c r="BZ28" s="463"/>
      <c r="CA28" s="463"/>
      <c r="CB28" s="463"/>
      <c r="CC28" s="464"/>
      <c r="CD28" s="199"/>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4"/>
      <c r="DK28" s="184"/>
      <c r="DL28" s="184"/>
      <c r="DM28" s="184"/>
      <c r="DN28" s="184"/>
      <c r="DO28" s="184"/>
    </row>
    <row r="29" spans="1:119" ht="18.75" customHeight="1" x14ac:dyDescent="0.15">
      <c r="A29" s="185"/>
      <c r="B29" s="499"/>
      <c r="C29" s="500"/>
      <c r="D29" s="501"/>
      <c r="E29" s="440" t="s">
        <v>182</v>
      </c>
      <c r="F29" s="441"/>
      <c r="G29" s="441"/>
      <c r="H29" s="441"/>
      <c r="I29" s="441"/>
      <c r="J29" s="441"/>
      <c r="K29" s="442"/>
      <c r="L29" s="443">
        <v>12</v>
      </c>
      <c r="M29" s="444"/>
      <c r="N29" s="444"/>
      <c r="O29" s="444"/>
      <c r="P29" s="445"/>
      <c r="Q29" s="443">
        <v>2260</v>
      </c>
      <c r="R29" s="444"/>
      <c r="S29" s="444"/>
      <c r="T29" s="444"/>
      <c r="U29" s="444"/>
      <c r="V29" s="445"/>
      <c r="W29" s="510"/>
      <c r="X29" s="511"/>
      <c r="Y29" s="512"/>
      <c r="Z29" s="440" t="s">
        <v>183</v>
      </c>
      <c r="AA29" s="441"/>
      <c r="AB29" s="441"/>
      <c r="AC29" s="441"/>
      <c r="AD29" s="441"/>
      <c r="AE29" s="441"/>
      <c r="AF29" s="441"/>
      <c r="AG29" s="442"/>
      <c r="AH29" s="443">
        <v>155</v>
      </c>
      <c r="AI29" s="444"/>
      <c r="AJ29" s="444"/>
      <c r="AK29" s="444"/>
      <c r="AL29" s="445"/>
      <c r="AM29" s="443">
        <v>440510</v>
      </c>
      <c r="AN29" s="444"/>
      <c r="AO29" s="444"/>
      <c r="AP29" s="444"/>
      <c r="AQ29" s="444"/>
      <c r="AR29" s="445"/>
      <c r="AS29" s="443">
        <v>2842</v>
      </c>
      <c r="AT29" s="444"/>
      <c r="AU29" s="444"/>
      <c r="AV29" s="444"/>
      <c r="AW29" s="444"/>
      <c r="AX29" s="446"/>
      <c r="AY29" s="453"/>
      <c r="AZ29" s="454"/>
      <c r="BA29" s="454"/>
      <c r="BB29" s="455"/>
      <c r="BC29" s="447" t="s">
        <v>184</v>
      </c>
      <c r="BD29" s="448"/>
      <c r="BE29" s="448"/>
      <c r="BF29" s="448"/>
      <c r="BG29" s="448"/>
      <c r="BH29" s="448"/>
      <c r="BI29" s="448"/>
      <c r="BJ29" s="448"/>
      <c r="BK29" s="448"/>
      <c r="BL29" s="448"/>
      <c r="BM29" s="449"/>
      <c r="BN29" s="467">
        <v>576807</v>
      </c>
      <c r="BO29" s="468"/>
      <c r="BP29" s="468"/>
      <c r="BQ29" s="468"/>
      <c r="BR29" s="468"/>
      <c r="BS29" s="468"/>
      <c r="BT29" s="468"/>
      <c r="BU29" s="469"/>
      <c r="BV29" s="467">
        <v>575391</v>
      </c>
      <c r="BW29" s="468"/>
      <c r="BX29" s="468"/>
      <c r="BY29" s="468"/>
      <c r="BZ29" s="468"/>
      <c r="CA29" s="468"/>
      <c r="CB29" s="468"/>
      <c r="CC29" s="469"/>
      <c r="CD29" s="201"/>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4"/>
      <c r="DK29" s="184"/>
      <c r="DL29" s="184"/>
      <c r="DM29" s="184"/>
      <c r="DN29" s="184"/>
      <c r="DO29" s="184"/>
    </row>
    <row r="30" spans="1:119" ht="18.75" customHeight="1" thickBot="1" x14ac:dyDescent="0.2">
      <c r="A30" s="185"/>
      <c r="B30" s="502"/>
      <c r="C30" s="503"/>
      <c r="D30" s="504"/>
      <c r="E30" s="513"/>
      <c r="F30" s="514"/>
      <c r="G30" s="514"/>
      <c r="H30" s="514"/>
      <c r="I30" s="514"/>
      <c r="J30" s="514"/>
      <c r="K30" s="515"/>
      <c r="L30" s="516"/>
      <c r="M30" s="517"/>
      <c r="N30" s="517"/>
      <c r="O30" s="517"/>
      <c r="P30" s="518"/>
      <c r="Q30" s="516"/>
      <c r="R30" s="517"/>
      <c r="S30" s="517"/>
      <c r="T30" s="517"/>
      <c r="U30" s="517"/>
      <c r="V30" s="518"/>
      <c r="W30" s="519" t="s">
        <v>185</v>
      </c>
      <c r="X30" s="520"/>
      <c r="Y30" s="520"/>
      <c r="Z30" s="520"/>
      <c r="AA30" s="520"/>
      <c r="AB30" s="520"/>
      <c r="AC30" s="520"/>
      <c r="AD30" s="520"/>
      <c r="AE30" s="520"/>
      <c r="AF30" s="520"/>
      <c r="AG30" s="521"/>
      <c r="AH30" s="431">
        <v>92.7</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49</v>
      </c>
      <c r="BD30" s="435"/>
      <c r="BE30" s="435"/>
      <c r="BF30" s="435"/>
      <c r="BG30" s="435"/>
      <c r="BH30" s="435"/>
      <c r="BI30" s="435"/>
      <c r="BJ30" s="435"/>
      <c r="BK30" s="435"/>
      <c r="BL30" s="435"/>
      <c r="BM30" s="436"/>
      <c r="BN30" s="470">
        <v>1810216</v>
      </c>
      <c r="BO30" s="471"/>
      <c r="BP30" s="471"/>
      <c r="BQ30" s="471"/>
      <c r="BR30" s="471"/>
      <c r="BS30" s="471"/>
      <c r="BT30" s="471"/>
      <c r="BU30" s="472"/>
      <c r="BV30" s="470">
        <v>1909113</v>
      </c>
      <c r="BW30" s="471"/>
      <c r="BX30" s="471"/>
      <c r="BY30" s="471"/>
      <c r="BZ30" s="471"/>
      <c r="CA30" s="471"/>
      <c r="CB30" s="471"/>
      <c r="CC30" s="472"/>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186</v>
      </c>
      <c r="D32" s="212"/>
      <c r="E32" s="212"/>
      <c r="F32" s="209"/>
      <c r="G32" s="209"/>
      <c r="H32" s="209"/>
      <c r="I32" s="209"/>
      <c r="J32" s="209"/>
      <c r="K32" s="209"/>
      <c r="L32" s="209"/>
      <c r="M32" s="209"/>
      <c r="N32" s="209"/>
      <c r="O32" s="209"/>
      <c r="P32" s="209"/>
      <c r="Q32" s="209"/>
      <c r="R32" s="209"/>
      <c r="S32" s="209"/>
      <c r="T32" s="209"/>
      <c r="U32" s="209" t="s">
        <v>187</v>
      </c>
      <c r="V32" s="209"/>
      <c r="W32" s="209"/>
      <c r="X32" s="209"/>
      <c r="Y32" s="209"/>
      <c r="Z32" s="209"/>
      <c r="AA32" s="209"/>
      <c r="AB32" s="209"/>
      <c r="AC32" s="209"/>
      <c r="AD32" s="209"/>
      <c r="AE32" s="209"/>
      <c r="AF32" s="209"/>
      <c r="AG32" s="209"/>
      <c r="AH32" s="209"/>
      <c r="AI32" s="209"/>
      <c r="AJ32" s="209"/>
      <c r="AK32" s="209"/>
      <c r="AL32" s="209"/>
      <c r="AM32" s="213" t="s">
        <v>188</v>
      </c>
      <c r="AN32" s="209"/>
      <c r="AO32" s="209"/>
      <c r="AP32" s="209"/>
      <c r="AQ32" s="209"/>
      <c r="AR32" s="209"/>
      <c r="AS32" s="213"/>
      <c r="AT32" s="213"/>
      <c r="AU32" s="213"/>
      <c r="AV32" s="213"/>
      <c r="AW32" s="213"/>
      <c r="AX32" s="213"/>
      <c r="AY32" s="213"/>
      <c r="AZ32" s="213"/>
      <c r="BA32" s="213"/>
      <c r="BB32" s="209"/>
      <c r="BC32" s="213"/>
      <c r="BD32" s="209"/>
      <c r="BE32" s="213" t="s">
        <v>189</v>
      </c>
      <c r="BF32" s="209"/>
      <c r="BG32" s="209"/>
      <c r="BH32" s="209"/>
      <c r="BI32" s="209"/>
      <c r="BJ32" s="213"/>
      <c r="BK32" s="213"/>
      <c r="BL32" s="213"/>
      <c r="BM32" s="213"/>
      <c r="BN32" s="213"/>
      <c r="BO32" s="213"/>
      <c r="BP32" s="213"/>
      <c r="BQ32" s="213"/>
      <c r="BR32" s="209"/>
      <c r="BS32" s="209"/>
      <c r="BT32" s="209"/>
      <c r="BU32" s="209"/>
      <c r="BV32" s="209"/>
      <c r="BW32" s="209" t="s">
        <v>190</v>
      </c>
      <c r="BX32" s="209"/>
      <c r="BY32" s="209"/>
      <c r="BZ32" s="209"/>
      <c r="CA32" s="209"/>
      <c r="CB32" s="213"/>
      <c r="CC32" s="213"/>
      <c r="CD32" s="213"/>
      <c r="CE32" s="213"/>
      <c r="CF32" s="213"/>
      <c r="CG32" s="213"/>
      <c r="CH32" s="213"/>
      <c r="CI32" s="213"/>
      <c r="CJ32" s="213"/>
      <c r="CK32" s="213"/>
      <c r="CL32" s="213"/>
      <c r="CM32" s="213"/>
      <c r="CN32" s="213"/>
      <c r="CO32" s="213" t="s">
        <v>191</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30" t="s">
        <v>192</v>
      </c>
      <c r="D33" s="430"/>
      <c r="E33" s="429" t="s">
        <v>193</v>
      </c>
      <c r="F33" s="429"/>
      <c r="G33" s="429"/>
      <c r="H33" s="429"/>
      <c r="I33" s="429"/>
      <c r="J33" s="429"/>
      <c r="K33" s="429"/>
      <c r="L33" s="429"/>
      <c r="M33" s="429"/>
      <c r="N33" s="429"/>
      <c r="O33" s="429"/>
      <c r="P33" s="429"/>
      <c r="Q33" s="429"/>
      <c r="R33" s="429"/>
      <c r="S33" s="429"/>
      <c r="T33" s="214"/>
      <c r="U33" s="430" t="s">
        <v>192</v>
      </c>
      <c r="V33" s="430"/>
      <c r="W33" s="429" t="s">
        <v>193</v>
      </c>
      <c r="X33" s="429"/>
      <c r="Y33" s="429"/>
      <c r="Z33" s="429"/>
      <c r="AA33" s="429"/>
      <c r="AB33" s="429"/>
      <c r="AC33" s="429"/>
      <c r="AD33" s="429"/>
      <c r="AE33" s="429"/>
      <c r="AF33" s="429"/>
      <c r="AG33" s="429"/>
      <c r="AH33" s="429"/>
      <c r="AI33" s="429"/>
      <c r="AJ33" s="429"/>
      <c r="AK33" s="429"/>
      <c r="AL33" s="214"/>
      <c r="AM33" s="430" t="s">
        <v>192</v>
      </c>
      <c r="AN33" s="430"/>
      <c r="AO33" s="429" t="s">
        <v>194</v>
      </c>
      <c r="AP33" s="429"/>
      <c r="AQ33" s="429"/>
      <c r="AR33" s="429"/>
      <c r="AS33" s="429"/>
      <c r="AT33" s="429"/>
      <c r="AU33" s="429"/>
      <c r="AV33" s="429"/>
      <c r="AW33" s="429"/>
      <c r="AX33" s="429"/>
      <c r="AY33" s="429"/>
      <c r="AZ33" s="429"/>
      <c r="BA33" s="429"/>
      <c r="BB33" s="429"/>
      <c r="BC33" s="429"/>
      <c r="BD33" s="215"/>
      <c r="BE33" s="429" t="s">
        <v>195</v>
      </c>
      <c r="BF33" s="429"/>
      <c r="BG33" s="429" t="s">
        <v>196</v>
      </c>
      <c r="BH33" s="429"/>
      <c r="BI33" s="429"/>
      <c r="BJ33" s="429"/>
      <c r="BK33" s="429"/>
      <c r="BL33" s="429"/>
      <c r="BM33" s="429"/>
      <c r="BN33" s="429"/>
      <c r="BO33" s="429"/>
      <c r="BP33" s="429"/>
      <c r="BQ33" s="429"/>
      <c r="BR33" s="429"/>
      <c r="BS33" s="429"/>
      <c r="BT33" s="429"/>
      <c r="BU33" s="429"/>
      <c r="BV33" s="215"/>
      <c r="BW33" s="430" t="s">
        <v>195</v>
      </c>
      <c r="BX33" s="430"/>
      <c r="BY33" s="429" t="s">
        <v>197</v>
      </c>
      <c r="BZ33" s="429"/>
      <c r="CA33" s="429"/>
      <c r="CB33" s="429"/>
      <c r="CC33" s="429"/>
      <c r="CD33" s="429"/>
      <c r="CE33" s="429"/>
      <c r="CF33" s="429"/>
      <c r="CG33" s="429"/>
      <c r="CH33" s="429"/>
      <c r="CI33" s="429"/>
      <c r="CJ33" s="429"/>
      <c r="CK33" s="429"/>
      <c r="CL33" s="429"/>
      <c r="CM33" s="429"/>
      <c r="CN33" s="214"/>
      <c r="CO33" s="430" t="s">
        <v>192</v>
      </c>
      <c r="CP33" s="430"/>
      <c r="CQ33" s="429" t="s">
        <v>198</v>
      </c>
      <c r="CR33" s="429"/>
      <c r="CS33" s="429"/>
      <c r="CT33" s="429"/>
      <c r="CU33" s="429"/>
      <c r="CV33" s="429"/>
      <c r="CW33" s="429"/>
      <c r="CX33" s="429"/>
      <c r="CY33" s="429"/>
      <c r="CZ33" s="429"/>
      <c r="DA33" s="429"/>
      <c r="DB33" s="429"/>
      <c r="DC33" s="429"/>
      <c r="DD33" s="429"/>
      <c r="DE33" s="429"/>
      <c r="DF33" s="214"/>
      <c r="DG33" s="428" t="s">
        <v>199</v>
      </c>
      <c r="DH33" s="428"/>
      <c r="DI33" s="216"/>
      <c r="DJ33" s="184"/>
      <c r="DK33" s="184"/>
      <c r="DL33" s="184"/>
      <c r="DM33" s="184"/>
      <c r="DN33" s="184"/>
      <c r="DO33" s="184"/>
    </row>
    <row r="34" spans="1:119" ht="32.25" customHeight="1" x14ac:dyDescent="0.15">
      <c r="A34" s="185"/>
      <c r="B34" s="211"/>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2"/>
      <c r="U34" s="426">
        <f>IF(W34="","",MAX(C34:D43)+1)</f>
        <v>4</v>
      </c>
      <c r="V34" s="426"/>
      <c r="W34" s="425" t="str">
        <f>IF('各会計、関係団体の財政状況及び健全化判断比率'!B28="","",'各会計、関係団体の財政状況及び健全化判断比率'!B28)</f>
        <v>国民健康保険特別会計</v>
      </c>
      <c r="X34" s="425"/>
      <c r="Y34" s="425"/>
      <c r="Z34" s="425"/>
      <c r="AA34" s="425"/>
      <c r="AB34" s="425"/>
      <c r="AC34" s="425"/>
      <c r="AD34" s="425"/>
      <c r="AE34" s="425"/>
      <c r="AF34" s="425"/>
      <c r="AG34" s="425"/>
      <c r="AH34" s="425"/>
      <c r="AI34" s="425"/>
      <c r="AJ34" s="425"/>
      <c r="AK34" s="425"/>
      <c r="AL34" s="212"/>
      <c r="AM34" s="426">
        <f>IF(AO34="","",MAX(C34:D43,U34:V43)+1)</f>
        <v>9</v>
      </c>
      <c r="AN34" s="426"/>
      <c r="AO34" s="425" t="str">
        <f>IF('各会計、関係団体の財政状況及び健全化判断比率'!B33="","",'各会計、関係団体の財政状況及び健全化判断比率'!B33)</f>
        <v>水道事業会計</v>
      </c>
      <c r="AP34" s="425"/>
      <c r="AQ34" s="425"/>
      <c r="AR34" s="425"/>
      <c r="AS34" s="425"/>
      <c r="AT34" s="425"/>
      <c r="AU34" s="425"/>
      <c r="AV34" s="425"/>
      <c r="AW34" s="425"/>
      <c r="AX34" s="425"/>
      <c r="AY34" s="425"/>
      <c r="AZ34" s="425"/>
      <c r="BA34" s="425"/>
      <c r="BB34" s="425"/>
      <c r="BC34" s="425"/>
      <c r="BD34" s="212"/>
      <c r="BE34" s="426">
        <f>IF(BG34="","",MAX(C34:D43,U34:V43,AM34:AN43)+1)</f>
        <v>10</v>
      </c>
      <c r="BF34" s="426"/>
      <c r="BG34" s="425" t="str">
        <f>IF('各会計、関係団体の財政状況及び健全化判断比率'!B34="","",'各会計、関係団体の財政状況及び健全化判断比率'!B34)</f>
        <v>個別排水処理施設特別会計</v>
      </c>
      <c r="BH34" s="425"/>
      <c r="BI34" s="425"/>
      <c r="BJ34" s="425"/>
      <c r="BK34" s="425"/>
      <c r="BL34" s="425"/>
      <c r="BM34" s="425"/>
      <c r="BN34" s="425"/>
      <c r="BO34" s="425"/>
      <c r="BP34" s="425"/>
      <c r="BQ34" s="425"/>
      <c r="BR34" s="425"/>
      <c r="BS34" s="425"/>
      <c r="BT34" s="425"/>
      <c r="BU34" s="425"/>
      <c r="BV34" s="212"/>
      <c r="BW34" s="426">
        <f>IF(BY34="","",MAX(C34:D43,U34:V43,AM34:AN43,BE34:BF43)+1)</f>
        <v>13</v>
      </c>
      <c r="BX34" s="426"/>
      <c r="BY34" s="425" t="str">
        <f>IF('各会計、関係団体の財政状況及び健全化判断比率'!B68="","",'各会計、関係団体の財政状況及び健全化判断比率'!B68)</f>
        <v>南越消防組合</v>
      </c>
      <c r="BZ34" s="425"/>
      <c r="CA34" s="425"/>
      <c r="CB34" s="425"/>
      <c r="CC34" s="425"/>
      <c r="CD34" s="425"/>
      <c r="CE34" s="425"/>
      <c r="CF34" s="425"/>
      <c r="CG34" s="425"/>
      <c r="CH34" s="425"/>
      <c r="CI34" s="425"/>
      <c r="CJ34" s="425"/>
      <c r="CK34" s="425"/>
      <c r="CL34" s="425"/>
      <c r="CM34" s="425"/>
      <c r="CN34" s="212"/>
      <c r="CO34" s="426">
        <f>IF(CQ34="","",MAX(C34:D43,U34:V43,AM34:AN43,BE34:BF43,BW34:BX43)+1)</f>
        <v>22</v>
      </c>
      <c r="CP34" s="426"/>
      <c r="CQ34" s="425" t="str">
        <f>IF('各会計、関係団体の財政状況及び健全化判断比率'!BS7="","",'各会計、関係団体の財政状況及び健全化判断比率'!BS7)</f>
        <v>公共施設管理公社</v>
      </c>
      <c r="CR34" s="425"/>
      <c r="CS34" s="425"/>
      <c r="CT34" s="425"/>
      <c r="CU34" s="425"/>
      <c r="CV34" s="425"/>
      <c r="CW34" s="425"/>
      <c r="CX34" s="425"/>
      <c r="CY34" s="425"/>
      <c r="CZ34" s="425"/>
      <c r="DA34" s="425"/>
      <c r="DB34" s="425"/>
      <c r="DC34" s="425"/>
      <c r="DD34" s="425"/>
      <c r="DE34" s="425"/>
      <c r="DF34" s="209"/>
      <c r="DG34" s="427" t="str">
        <f>IF('各会計、関係団体の財政状況及び健全化判断比率'!BR7="","",'各会計、関係団体の財政状況及び健全化判断比率'!BR7)</f>
        <v/>
      </c>
      <c r="DH34" s="427"/>
      <c r="DI34" s="216"/>
      <c r="DJ34" s="184"/>
      <c r="DK34" s="184"/>
      <c r="DL34" s="184"/>
      <c r="DM34" s="184"/>
      <c r="DN34" s="184"/>
      <c r="DO34" s="184"/>
    </row>
    <row r="35" spans="1:119" ht="32.25" customHeight="1" x14ac:dyDescent="0.15">
      <c r="A35" s="185"/>
      <c r="B35" s="211"/>
      <c r="C35" s="426">
        <f>IF(E35="","",C34+1)</f>
        <v>2</v>
      </c>
      <c r="D35" s="426"/>
      <c r="E35" s="425" t="str">
        <f>IF('各会計、関係団体の財政状況及び健全化判断比率'!B8="","",'各会計、関係団体の財政状況及び健全化判断比率'!B8)</f>
        <v>河野診療所特別会計</v>
      </c>
      <c r="F35" s="425"/>
      <c r="G35" s="425"/>
      <c r="H35" s="425"/>
      <c r="I35" s="425"/>
      <c r="J35" s="425"/>
      <c r="K35" s="425"/>
      <c r="L35" s="425"/>
      <c r="M35" s="425"/>
      <c r="N35" s="425"/>
      <c r="O35" s="425"/>
      <c r="P35" s="425"/>
      <c r="Q35" s="425"/>
      <c r="R35" s="425"/>
      <c r="S35" s="425"/>
      <c r="T35" s="212"/>
      <c r="U35" s="426">
        <f>IF(W35="","",U34+1)</f>
        <v>5</v>
      </c>
      <c r="V35" s="426"/>
      <c r="W35" s="425" t="str">
        <f>IF('各会計、関係団体の財政状況及び健全化判断比率'!B29="","",'各会計、関係団体の財政状況及び健全化判断比率'!B29)</f>
        <v>国民健康保険今庄診療所特別会計</v>
      </c>
      <c r="X35" s="425"/>
      <c r="Y35" s="425"/>
      <c r="Z35" s="425"/>
      <c r="AA35" s="425"/>
      <c r="AB35" s="425"/>
      <c r="AC35" s="425"/>
      <c r="AD35" s="425"/>
      <c r="AE35" s="425"/>
      <c r="AF35" s="425"/>
      <c r="AG35" s="425"/>
      <c r="AH35" s="425"/>
      <c r="AI35" s="425"/>
      <c r="AJ35" s="425"/>
      <c r="AK35" s="425"/>
      <c r="AL35" s="212"/>
      <c r="AM35" s="426" t="str">
        <f t="shared" ref="AM35:AM43" si="0">IF(AO35="","",AM34+1)</f>
        <v/>
      </c>
      <c r="AN35" s="426"/>
      <c r="AO35" s="425"/>
      <c r="AP35" s="425"/>
      <c r="AQ35" s="425"/>
      <c r="AR35" s="425"/>
      <c r="AS35" s="425"/>
      <c r="AT35" s="425"/>
      <c r="AU35" s="425"/>
      <c r="AV35" s="425"/>
      <c r="AW35" s="425"/>
      <c r="AX35" s="425"/>
      <c r="AY35" s="425"/>
      <c r="AZ35" s="425"/>
      <c r="BA35" s="425"/>
      <c r="BB35" s="425"/>
      <c r="BC35" s="425"/>
      <c r="BD35" s="212"/>
      <c r="BE35" s="426">
        <f t="shared" ref="BE35:BE43" si="1">IF(BG35="","",BE34+1)</f>
        <v>11</v>
      </c>
      <c r="BF35" s="426"/>
      <c r="BG35" s="425" t="str">
        <f>IF('各会計、関係団体の財政状況及び健全化判断比率'!B35="","",'各会計、関係団体の財政状況及び健全化判断比率'!B35)</f>
        <v>農業集落排水特別会計</v>
      </c>
      <c r="BH35" s="425"/>
      <c r="BI35" s="425"/>
      <c r="BJ35" s="425"/>
      <c r="BK35" s="425"/>
      <c r="BL35" s="425"/>
      <c r="BM35" s="425"/>
      <c r="BN35" s="425"/>
      <c r="BO35" s="425"/>
      <c r="BP35" s="425"/>
      <c r="BQ35" s="425"/>
      <c r="BR35" s="425"/>
      <c r="BS35" s="425"/>
      <c r="BT35" s="425"/>
      <c r="BU35" s="425"/>
      <c r="BV35" s="212"/>
      <c r="BW35" s="426">
        <f t="shared" ref="BW35:BW43" si="2">IF(BY35="","",BW34+1)</f>
        <v>14</v>
      </c>
      <c r="BX35" s="426"/>
      <c r="BY35" s="425" t="str">
        <f>IF('各会計、関係団体の財政状況及び健全化判断比率'!B69="","",'各会計、関係団体の財政状況及び健全化判断比率'!B69)</f>
        <v>南越清掃組合</v>
      </c>
      <c r="BZ35" s="425"/>
      <c r="CA35" s="425"/>
      <c r="CB35" s="425"/>
      <c r="CC35" s="425"/>
      <c r="CD35" s="425"/>
      <c r="CE35" s="425"/>
      <c r="CF35" s="425"/>
      <c r="CG35" s="425"/>
      <c r="CH35" s="425"/>
      <c r="CI35" s="425"/>
      <c r="CJ35" s="425"/>
      <c r="CK35" s="425"/>
      <c r="CL35" s="425"/>
      <c r="CM35" s="425"/>
      <c r="CN35" s="212"/>
      <c r="CO35" s="426">
        <f t="shared" ref="CO35:CO43" si="3">IF(CQ35="","",CO34+1)</f>
        <v>23</v>
      </c>
      <c r="CP35" s="426"/>
      <c r="CQ35" s="425" t="str">
        <f>IF('各会計、関係団体の財政状況及び健全化判断比率'!BS8="","",'各会計、関係団体の財政状況及び健全化判断比率'!BS8)</f>
        <v>リトリート田倉</v>
      </c>
      <c r="CR35" s="425"/>
      <c r="CS35" s="425"/>
      <c r="CT35" s="425"/>
      <c r="CU35" s="425"/>
      <c r="CV35" s="425"/>
      <c r="CW35" s="425"/>
      <c r="CX35" s="425"/>
      <c r="CY35" s="425"/>
      <c r="CZ35" s="425"/>
      <c r="DA35" s="425"/>
      <c r="DB35" s="425"/>
      <c r="DC35" s="425"/>
      <c r="DD35" s="425"/>
      <c r="DE35" s="425"/>
      <c r="DF35" s="209"/>
      <c r="DG35" s="427" t="str">
        <f>IF('各会計、関係団体の財政状況及び健全化判断比率'!BR8="","",'各会計、関係団体の財政状況及び健全化判断比率'!BR8)</f>
        <v/>
      </c>
      <c r="DH35" s="427"/>
      <c r="DI35" s="216"/>
      <c r="DJ35" s="184"/>
      <c r="DK35" s="184"/>
      <c r="DL35" s="184"/>
      <c r="DM35" s="184"/>
      <c r="DN35" s="184"/>
      <c r="DO35" s="184"/>
    </row>
    <row r="36" spans="1:119" ht="32.25" customHeight="1" x14ac:dyDescent="0.15">
      <c r="A36" s="185"/>
      <c r="B36" s="211"/>
      <c r="C36" s="426">
        <f>IF(E36="","",C35+1)</f>
        <v>3</v>
      </c>
      <c r="D36" s="426"/>
      <c r="E36" s="425" t="str">
        <f>IF('各会計、関係団体の財政状況及び健全化判断比率'!B9="","",'各会計、関係団体の財政状況及び健全化判断比率'!B9)</f>
        <v>農業者労働災害共済特別会計</v>
      </c>
      <c r="F36" s="425"/>
      <c r="G36" s="425"/>
      <c r="H36" s="425"/>
      <c r="I36" s="425"/>
      <c r="J36" s="425"/>
      <c r="K36" s="425"/>
      <c r="L36" s="425"/>
      <c r="M36" s="425"/>
      <c r="N36" s="425"/>
      <c r="O36" s="425"/>
      <c r="P36" s="425"/>
      <c r="Q36" s="425"/>
      <c r="R36" s="425"/>
      <c r="S36" s="425"/>
      <c r="T36" s="212"/>
      <c r="U36" s="426">
        <f t="shared" ref="U36:U43" si="4">IF(W36="","",U35+1)</f>
        <v>6</v>
      </c>
      <c r="V36" s="426"/>
      <c r="W36" s="425" t="str">
        <f>IF('各会計、関係団体の財政状況及び健全化判断比率'!B30="","",'各会計、関係団体の財政状況及び健全化判断比率'!B30)</f>
        <v>後期高齢者医療特別会計</v>
      </c>
      <c r="X36" s="425"/>
      <c r="Y36" s="425"/>
      <c r="Z36" s="425"/>
      <c r="AA36" s="425"/>
      <c r="AB36" s="425"/>
      <c r="AC36" s="425"/>
      <c r="AD36" s="425"/>
      <c r="AE36" s="425"/>
      <c r="AF36" s="425"/>
      <c r="AG36" s="425"/>
      <c r="AH36" s="425"/>
      <c r="AI36" s="425"/>
      <c r="AJ36" s="425"/>
      <c r="AK36" s="425"/>
      <c r="AL36" s="212"/>
      <c r="AM36" s="426" t="str">
        <f t="shared" si="0"/>
        <v/>
      </c>
      <c r="AN36" s="426"/>
      <c r="AO36" s="425"/>
      <c r="AP36" s="425"/>
      <c r="AQ36" s="425"/>
      <c r="AR36" s="425"/>
      <c r="AS36" s="425"/>
      <c r="AT36" s="425"/>
      <c r="AU36" s="425"/>
      <c r="AV36" s="425"/>
      <c r="AW36" s="425"/>
      <c r="AX36" s="425"/>
      <c r="AY36" s="425"/>
      <c r="AZ36" s="425"/>
      <c r="BA36" s="425"/>
      <c r="BB36" s="425"/>
      <c r="BC36" s="425"/>
      <c r="BD36" s="212"/>
      <c r="BE36" s="426">
        <f t="shared" si="1"/>
        <v>12</v>
      </c>
      <c r="BF36" s="426"/>
      <c r="BG36" s="425" t="str">
        <f>IF('各会計、関係団体の財政状況及び健全化判断比率'!B36="","",'各会計、関係団体の財政状況及び健全化判断比率'!B36)</f>
        <v>下水道特別会計</v>
      </c>
      <c r="BH36" s="425"/>
      <c r="BI36" s="425"/>
      <c r="BJ36" s="425"/>
      <c r="BK36" s="425"/>
      <c r="BL36" s="425"/>
      <c r="BM36" s="425"/>
      <c r="BN36" s="425"/>
      <c r="BO36" s="425"/>
      <c r="BP36" s="425"/>
      <c r="BQ36" s="425"/>
      <c r="BR36" s="425"/>
      <c r="BS36" s="425"/>
      <c r="BT36" s="425"/>
      <c r="BU36" s="425"/>
      <c r="BV36" s="212"/>
      <c r="BW36" s="426">
        <f t="shared" si="2"/>
        <v>15</v>
      </c>
      <c r="BX36" s="426"/>
      <c r="BY36" s="425" t="str">
        <f>IF('各会計、関係団体の財政状況及び健全化判断比率'!B70="","",'各会計、関係団体の財政状況及び健全化判断比率'!B70)</f>
        <v>福井県後期高齢者医療広域組合連合</v>
      </c>
      <c r="BZ36" s="425"/>
      <c r="CA36" s="425"/>
      <c r="CB36" s="425"/>
      <c r="CC36" s="425"/>
      <c r="CD36" s="425"/>
      <c r="CE36" s="425"/>
      <c r="CF36" s="425"/>
      <c r="CG36" s="425"/>
      <c r="CH36" s="425"/>
      <c r="CI36" s="425"/>
      <c r="CJ36" s="425"/>
      <c r="CK36" s="425"/>
      <c r="CL36" s="425"/>
      <c r="CM36" s="425"/>
      <c r="CN36" s="212"/>
      <c r="CO36" s="426">
        <f t="shared" si="3"/>
        <v>24</v>
      </c>
      <c r="CP36" s="426"/>
      <c r="CQ36" s="425" t="str">
        <f>IF('各会計、関係団体の財政状況及び健全化判断比率'!BS9="","",'各会計、関係団体の財政状況及び健全化判断比率'!BS9)</f>
        <v>南越前町シルバー人材センター</v>
      </c>
      <c r="CR36" s="425"/>
      <c r="CS36" s="425"/>
      <c r="CT36" s="425"/>
      <c r="CU36" s="425"/>
      <c r="CV36" s="425"/>
      <c r="CW36" s="425"/>
      <c r="CX36" s="425"/>
      <c r="CY36" s="425"/>
      <c r="CZ36" s="425"/>
      <c r="DA36" s="425"/>
      <c r="DB36" s="425"/>
      <c r="DC36" s="425"/>
      <c r="DD36" s="425"/>
      <c r="DE36" s="425"/>
      <c r="DF36" s="209"/>
      <c r="DG36" s="427" t="str">
        <f>IF('各会計、関係団体の財政状況及び健全化判断比率'!BR9="","",'各会計、関係団体の財政状況及び健全化判断比率'!BR9)</f>
        <v/>
      </c>
      <c r="DH36" s="427"/>
      <c r="DI36" s="216"/>
      <c r="DJ36" s="184"/>
      <c r="DK36" s="184"/>
      <c r="DL36" s="184"/>
      <c r="DM36" s="184"/>
      <c r="DN36" s="184"/>
      <c r="DO36" s="184"/>
    </row>
    <row r="37" spans="1:119" ht="32.25" customHeight="1" x14ac:dyDescent="0.15">
      <c r="A37" s="185"/>
      <c r="B37" s="211"/>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2"/>
      <c r="U37" s="426">
        <f t="shared" si="4"/>
        <v>7</v>
      </c>
      <c r="V37" s="426"/>
      <c r="W37" s="425" t="str">
        <f>IF('各会計、関係団体の財政状況及び健全化判断比率'!B31="","",'各会計、関係団体の財政状況及び健全化判断比率'!B31)</f>
        <v>老人保健施設特別会計</v>
      </c>
      <c r="X37" s="425"/>
      <c r="Y37" s="425"/>
      <c r="Z37" s="425"/>
      <c r="AA37" s="425"/>
      <c r="AB37" s="425"/>
      <c r="AC37" s="425"/>
      <c r="AD37" s="425"/>
      <c r="AE37" s="425"/>
      <c r="AF37" s="425"/>
      <c r="AG37" s="425"/>
      <c r="AH37" s="425"/>
      <c r="AI37" s="425"/>
      <c r="AJ37" s="425"/>
      <c r="AK37" s="425"/>
      <c r="AL37" s="212"/>
      <c r="AM37" s="426" t="str">
        <f t="shared" si="0"/>
        <v/>
      </c>
      <c r="AN37" s="426"/>
      <c r="AO37" s="425"/>
      <c r="AP37" s="425"/>
      <c r="AQ37" s="425"/>
      <c r="AR37" s="425"/>
      <c r="AS37" s="425"/>
      <c r="AT37" s="425"/>
      <c r="AU37" s="425"/>
      <c r="AV37" s="425"/>
      <c r="AW37" s="425"/>
      <c r="AX37" s="425"/>
      <c r="AY37" s="425"/>
      <c r="AZ37" s="425"/>
      <c r="BA37" s="425"/>
      <c r="BB37" s="425"/>
      <c r="BC37" s="425"/>
      <c r="BD37" s="212"/>
      <c r="BE37" s="426" t="str">
        <f t="shared" si="1"/>
        <v/>
      </c>
      <c r="BF37" s="426"/>
      <c r="BG37" s="425"/>
      <c r="BH37" s="425"/>
      <c r="BI37" s="425"/>
      <c r="BJ37" s="425"/>
      <c r="BK37" s="425"/>
      <c r="BL37" s="425"/>
      <c r="BM37" s="425"/>
      <c r="BN37" s="425"/>
      <c r="BO37" s="425"/>
      <c r="BP37" s="425"/>
      <c r="BQ37" s="425"/>
      <c r="BR37" s="425"/>
      <c r="BS37" s="425"/>
      <c r="BT37" s="425"/>
      <c r="BU37" s="425"/>
      <c r="BV37" s="212"/>
      <c r="BW37" s="426">
        <f t="shared" si="2"/>
        <v>16</v>
      </c>
      <c r="BX37" s="426"/>
      <c r="BY37" s="425" t="str">
        <f>IF('各会計、関係団体の財政状況及び健全化判断比率'!B71="","",'各会計、関係団体の財政状況及び健全化判断比率'!B71)</f>
        <v>福井県後期高齢者医療広域組合連合（事業会計）</v>
      </c>
      <c r="BZ37" s="425"/>
      <c r="CA37" s="425"/>
      <c r="CB37" s="425"/>
      <c r="CC37" s="425"/>
      <c r="CD37" s="425"/>
      <c r="CE37" s="425"/>
      <c r="CF37" s="425"/>
      <c r="CG37" s="425"/>
      <c r="CH37" s="425"/>
      <c r="CI37" s="425"/>
      <c r="CJ37" s="425"/>
      <c r="CK37" s="425"/>
      <c r="CL37" s="425"/>
      <c r="CM37" s="425"/>
      <c r="CN37" s="212"/>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09"/>
      <c r="DG37" s="427" t="str">
        <f>IF('各会計、関係団体の財政状況及び健全化判断比率'!BR10="","",'各会計、関係団体の財政状況及び健全化判断比率'!BR10)</f>
        <v/>
      </c>
      <c r="DH37" s="427"/>
      <c r="DI37" s="216"/>
      <c r="DJ37" s="184"/>
      <c r="DK37" s="184"/>
      <c r="DL37" s="184"/>
      <c r="DM37" s="184"/>
      <c r="DN37" s="184"/>
      <c r="DO37" s="184"/>
    </row>
    <row r="38" spans="1:119" ht="32.25" customHeight="1" x14ac:dyDescent="0.15">
      <c r="A38" s="185"/>
      <c r="B38" s="211"/>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2"/>
      <c r="U38" s="426">
        <f t="shared" si="4"/>
        <v>8</v>
      </c>
      <c r="V38" s="426"/>
      <c r="W38" s="425" t="str">
        <f>IF('各会計、関係団体の財政状況及び健全化判断比率'!B32="","",'各会計、関係団体の財政状況及び健全化判断比率'!B32)</f>
        <v>介護保険特別会計</v>
      </c>
      <c r="X38" s="425"/>
      <c r="Y38" s="425"/>
      <c r="Z38" s="425"/>
      <c r="AA38" s="425"/>
      <c r="AB38" s="425"/>
      <c r="AC38" s="425"/>
      <c r="AD38" s="425"/>
      <c r="AE38" s="425"/>
      <c r="AF38" s="425"/>
      <c r="AG38" s="425"/>
      <c r="AH38" s="425"/>
      <c r="AI38" s="425"/>
      <c r="AJ38" s="425"/>
      <c r="AK38" s="425"/>
      <c r="AL38" s="212"/>
      <c r="AM38" s="426" t="str">
        <f t="shared" si="0"/>
        <v/>
      </c>
      <c r="AN38" s="426"/>
      <c r="AO38" s="425"/>
      <c r="AP38" s="425"/>
      <c r="AQ38" s="425"/>
      <c r="AR38" s="425"/>
      <c r="AS38" s="425"/>
      <c r="AT38" s="425"/>
      <c r="AU38" s="425"/>
      <c r="AV38" s="425"/>
      <c r="AW38" s="425"/>
      <c r="AX38" s="425"/>
      <c r="AY38" s="425"/>
      <c r="AZ38" s="425"/>
      <c r="BA38" s="425"/>
      <c r="BB38" s="425"/>
      <c r="BC38" s="425"/>
      <c r="BD38" s="212"/>
      <c r="BE38" s="426" t="str">
        <f t="shared" si="1"/>
        <v/>
      </c>
      <c r="BF38" s="426"/>
      <c r="BG38" s="425"/>
      <c r="BH38" s="425"/>
      <c r="BI38" s="425"/>
      <c r="BJ38" s="425"/>
      <c r="BK38" s="425"/>
      <c r="BL38" s="425"/>
      <c r="BM38" s="425"/>
      <c r="BN38" s="425"/>
      <c r="BO38" s="425"/>
      <c r="BP38" s="425"/>
      <c r="BQ38" s="425"/>
      <c r="BR38" s="425"/>
      <c r="BS38" s="425"/>
      <c r="BT38" s="425"/>
      <c r="BU38" s="425"/>
      <c r="BV38" s="212"/>
      <c r="BW38" s="426">
        <f t="shared" si="2"/>
        <v>17</v>
      </c>
      <c r="BX38" s="426"/>
      <c r="BY38" s="425" t="str">
        <f>IF('各会計、関係団体の財政状況及び健全化判断比率'!B72="","",'各会計、関係団体の財政状況及び健全化判断比率'!B72)</f>
        <v>福井県市町村総合事務組合（普通会計）</v>
      </c>
      <c r="BZ38" s="425"/>
      <c r="CA38" s="425"/>
      <c r="CB38" s="425"/>
      <c r="CC38" s="425"/>
      <c r="CD38" s="425"/>
      <c r="CE38" s="425"/>
      <c r="CF38" s="425"/>
      <c r="CG38" s="425"/>
      <c r="CH38" s="425"/>
      <c r="CI38" s="425"/>
      <c r="CJ38" s="425"/>
      <c r="CK38" s="425"/>
      <c r="CL38" s="425"/>
      <c r="CM38" s="425"/>
      <c r="CN38" s="212"/>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09"/>
      <c r="DG38" s="427" t="str">
        <f>IF('各会計、関係団体の財政状況及び健全化判断比率'!BR11="","",'各会計、関係団体の財政状況及び健全化判断比率'!BR11)</f>
        <v/>
      </c>
      <c r="DH38" s="427"/>
      <c r="DI38" s="216"/>
      <c r="DJ38" s="184"/>
      <c r="DK38" s="184"/>
      <c r="DL38" s="184"/>
      <c r="DM38" s="184"/>
      <c r="DN38" s="184"/>
      <c r="DO38" s="184"/>
    </row>
    <row r="39" spans="1:119" ht="32.25" customHeight="1" x14ac:dyDescent="0.15">
      <c r="A39" s="185"/>
      <c r="B39" s="211"/>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2"/>
      <c r="U39" s="426" t="str">
        <f t="shared" si="4"/>
        <v/>
      </c>
      <c r="V39" s="426"/>
      <c r="W39" s="425"/>
      <c r="X39" s="425"/>
      <c r="Y39" s="425"/>
      <c r="Z39" s="425"/>
      <c r="AA39" s="425"/>
      <c r="AB39" s="425"/>
      <c r="AC39" s="425"/>
      <c r="AD39" s="425"/>
      <c r="AE39" s="425"/>
      <c r="AF39" s="425"/>
      <c r="AG39" s="425"/>
      <c r="AH39" s="425"/>
      <c r="AI39" s="425"/>
      <c r="AJ39" s="425"/>
      <c r="AK39" s="425"/>
      <c r="AL39" s="212"/>
      <c r="AM39" s="426" t="str">
        <f t="shared" si="0"/>
        <v/>
      </c>
      <c r="AN39" s="426"/>
      <c r="AO39" s="425"/>
      <c r="AP39" s="425"/>
      <c r="AQ39" s="425"/>
      <c r="AR39" s="425"/>
      <c r="AS39" s="425"/>
      <c r="AT39" s="425"/>
      <c r="AU39" s="425"/>
      <c r="AV39" s="425"/>
      <c r="AW39" s="425"/>
      <c r="AX39" s="425"/>
      <c r="AY39" s="425"/>
      <c r="AZ39" s="425"/>
      <c r="BA39" s="425"/>
      <c r="BB39" s="425"/>
      <c r="BC39" s="425"/>
      <c r="BD39" s="212"/>
      <c r="BE39" s="426" t="str">
        <f t="shared" si="1"/>
        <v/>
      </c>
      <c r="BF39" s="426"/>
      <c r="BG39" s="425"/>
      <c r="BH39" s="425"/>
      <c r="BI39" s="425"/>
      <c r="BJ39" s="425"/>
      <c r="BK39" s="425"/>
      <c r="BL39" s="425"/>
      <c r="BM39" s="425"/>
      <c r="BN39" s="425"/>
      <c r="BO39" s="425"/>
      <c r="BP39" s="425"/>
      <c r="BQ39" s="425"/>
      <c r="BR39" s="425"/>
      <c r="BS39" s="425"/>
      <c r="BT39" s="425"/>
      <c r="BU39" s="425"/>
      <c r="BV39" s="212"/>
      <c r="BW39" s="426">
        <f t="shared" si="2"/>
        <v>18</v>
      </c>
      <c r="BX39" s="426"/>
      <c r="BY39" s="425" t="str">
        <f>IF('各会計、関係団体の財政状況及び健全化判断比率'!B73="","",'各会計、関係団体の財政状況及び健全化判断比率'!B73)</f>
        <v>福井県市町村総合事務組合（事業会計）</v>
      </c>
      <c r="BZ39" s="425"/>
      <c r="CA39" s="425"/>
      <c r="CB39" s="425"/>
      <c r="CC39" s="425"/>
      <c r="CD39" s="425"/>
      <c r="CE39" s="425"/>
      <c r="CF39" s="425"/>
      <c r="CG39" s="425"/>
      <c r="CH39" s="425"/>
      <c r="CI39" s="425"/>
      <c r="CJ39" s="425"/>
      <c r="CK39" s="425"/>
      <c r="CL39" s="425"/>
      <c r="CM39" s="425"/>
      <c r="CN39" s="212"/>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09"/>
      <c r="DG39" s="427" t="str">
        <f>IF('各会計、関係団体の財政状況及び健全化判断比率'!BR12="","",'各会計、関係団体の財政状況及び健全化判断比率'!BR12)</f>
        <v/>
      </c>
      <c r="DH39" s="427"/>
      <c r="DI39" s="216"/>
      <c r="DJ39" s="184"/>
      <c r="DK39" s="184"/>
      <c r="DL39" s="184"/>
      <c r="DM39" s="184"/>
      <c r="DN39" s="184"/>
      <c r="DO39" s="184"/>
    </row>
    <row r="40" spans="1:119" ht="32.25" customHeight="1" x14ac:dyDescent="0.15">
      <c r="A40" s="185"/>
      <c r="B40" s="211"/>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2"/>
      <c r="U40" s="426" t="str">
        <f t="shared" si="4"/>
        <v/>
      </c>
      <c r="V40" s="426"/>
      <c r="W40" s="425"/>
      <c r="X40" s="425"/>
      <c r="Y40" s="425"/>
      <c r="Z40" s="425"/>
      <c r="AA40" s="425"/>
      <c r="AB40" s="425"/>
      <c r="AC40" s="425"/>
      <c r="AD40" s="425"/>
      <c r="AE40" s="425"/>
      <c r="AF40" s="425"/>
      <c r="AG40" s="425"/>
      <c r="AH40" s="425"/>
      <c r="AI40" s="425"/>
      <c r="AJ40" s="425"/>
      <c r="AK40" s="425"/>
      <c r="AL40" s="212"/>
      <c r="AM40" s="426" t="str">
        <f t="shared" si="0"/>
        <v/>
      </c>
      <c r="AN40" s="426"/>
      <c r="AO40" s="425"/>
      <c r="AP40" s="425"/>
      <c r="AQ40" s="425"/>
      <c r="AR40" s="425"/>
      <c r="AS40" s="425"/>
      <c r="AT40" s="425"/>
      <c r="AU40" s="425"/>
      <c r="AV40" s="425"/>
      <c r="AW40" s="425"/>
      <c r="AX40" s="425"/>
      <c r="AY40" s="425"/>
      <c r="AZ40" s="425"/>
      <c r="BA40" s="425"/>
      <c r="BB40" s="425"/>
      <c r="BC40" s="425"/>
      <c r="BD40" s="212"/>
      <c r="BE40" s="426" t="str">
        <f t="shared" si="1"/>
        <v/>
      </c>
      <c r="BF40" s="426"/>
      <c r="BG40" s="425"/>
      <c r="BH40" s="425"/>
      <c r="BI40" s="425"/>
      <c r="BJ40" s="425"/>
      <c r="BK40" s="425"/>
      <c r="BL40" s="425"/>
      <c r="BM40" s="425"/>
      <c r="BN40" s="425"/>
      <c r="BO40" s="425"/>
      <c r="BP40" s="425"/>
      <c r="BQ40" s="425"/>
      <c r="BR40" s="425"/>
      <c r="BS40" s="425"/>
      <c r="BT40" s="425"/>
      <c r="BU40" s="425"/>
      <c r="BV40" s="212"/>
      <c r="BW40" s="426">
        <f t="shared" si="2"/>
        <v>19</v>
      </c>
      <c r="BX40" s="426"/>
      <c r="BY40" s="425" t="str">
        <f>IF('各会計、関係団体の財政状況及び健全化判断比率'!B74="","",'各会計、関係団体の財政状況及び健全化判断比率'!B74)</f>
        <v>福井県丹南広域組合</v>
      </c>
      <c r="BZ40" s="425"/>
      <c r="CA40" s="425"/>
      <c r="CB40" s="425"/>
      <c r="CC40" s="425"/>
      <c r="CD40" s="425"/>
      <c r="CE40" s="425"/>
      <c r="CF40" s="425"/>
      <c r="CG40" s="425"/>
      <c r="CH40" s="425"/>
      <c r="CI40" s="425"/>
      <c r="CJ40" s="425"/>
      <c r="CK40" s="425"/>
      <c r="CL40" s="425"/>
      <c r="CM40" s="425"/>
      <c r="CN40" s="212"/>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09"/>
      <c r="DG40" s="427" t="str">
        <f>IF('各会計、関係団体の財政状況及び健全化判断比率'!BR13="","",'各会計、関係団体の財政状況及び健全化判断比率'!BR13)</f>
        <v/>
      </c>
      <c r="DH40" s="427"/>
      <c r="DI40" s="216"/>
      <c r="DJ40" s="184"/>
      <c r="DK40" s="184"/>
      <c r="DL40" s="184"/>
      <c r="DM40" s="184"/>
      <c r="DN40" s="184"/>
      <c r="DO40" s="184"/>
    </row>
    <row r="41" spans="1:119" ht="32.25" customHeight="1" x14ac:dyDescent="0.15">
      <c r="A41" s="185"/>
      <c r="B41" s="211"/>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2"/>
      <c r="U41" s="426" t="str">
        <f t="shared" si="4"/>
        <v/>
      </c>
      <c r="V41" s="426"/>
      <c r="W41" s="425"/>
      <c r="X41" s="425"/>
      <c r="Y41" s="425"/>
      <c r="Z41" s="425"/>
      <c r="AA41" s="425"/>
      <c r="AB41" s="425"/>
      <c r="AC41" s="425"/>
      <c r="AD41" s="425"/>
      <c r="AE41" s="425"/>
      <c r="AF41" s="425"/>
      <c r="AG41" s="425"/>
      <c r="AH41" s="425"/>
      <c r="AI41" s="425"/>
      <c r="AJ41" s="425"/>
      <c r="AK41" s="425"/>
      <c r="AL41" s="212"/>
      <c r="AM41" s="426" t="str">
        <f t="shared" si="0"/>
        <v/>
      </c>
      <c r="AN41" s="426"/>
      <c r="AO41" s="425"/>
      <c r="AP41" s="425"/>
      <c r="AQ41" s="425"/>
      <c r="AR41" s="425"/>
      <c r="AS41" s="425"/>
      <c r="AT41" s="425"/>
      <c r="AU41" s="425"/>
      <c r="AV41" s="425"/>
      <c r="AW41" s="425"/>
      <c r="AX41" s="425"/>
      <c r="AY41" s="425"/>
      <c r="AZ41" s="425"/>
      <c r="BA41" s="425"/>
      <c r="BB41" s="425"/>
      <c r="BC41" s="425"/>
      <c r="BD41" s="212"/>
      <c r="BE41" s="426" t="str">
        <f t="shared" si="1"/>
        <v/>
      </c>
      <c r="BF41" s="426"/>
      <c r="BG41" s="425"/>
      <c r="BH41" s="425"/>
      <c r="BI41" s="425"/>
      <c r="BJ41" s="425"/>
      <c r="BK41" s="425"/>
      <c r="BL41" s="425"/>
      <c r="BM41" s="425"/>
      <c r="BN41" s="425"/>
      <c r="BO41" s="425"/>
      <c r="BP41" s="425"/>
      <c r="BQ41" s="425"/>
      <c r="BR41" s="425"/>
      <c r="BS41" s="425"/>
      <c r="BT41" s="425"/>
      <c r="BU41" s="425"/>
      <c r="BV41" s="212"/>
      <c r="BW41" s="426">
        <f t="shared" si="2"/>
        <v>20</v>
      </c>
      <c r="BX41" s="426"/>
      <c r="BY41" s="425" t="str">
        <f>IF('各会計、関係団体の財政状況及び健全化判断比率'!B75="","",'各会計、関係団体の財政状況及び健全化判断比率'!B75)</f>
        <v>福井県自治会館組合</v>
      </c>
      <c r="BZ41" s="425"/>
      <c r="CA41" s="425"/>
      <c r="CB41" s="425"/>
      <c r="CC41" s="425"/>
      <c r="CD41" s="425"/>
      <c r="CE41" s="425"/>
      <c r="CF41" s="425"/>
      <c r="CG41" s="425"/>
      <c r="CH41" s="425"/>
      <c r="CI41" s="425"/>
      <c r="CJ41" s="425"/>
      <c r="CK41" s="425"/>
      <c r="CL41" s="425"/>
      <c r="CM41" s="425"/>
      <c r="CN41" s="212"/>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09"/>
      <c r="DG41" s="427" t="str">
        <f>IF('各会計、関係団体の財政状況及び健全化判断比率'!BR14="","",'各会計、関係団体の財政状況及び健全化判断比率'!BR14)</f>
        <v/>
      </c>
      <c r="DH41" s="427"/>
      <c r="DI41" s="216"/>
      <c r="DJ41" s="184"/>
      <c r="DK41" s="184"/>
      <c r="DL41" s="184"/>
      <c r="DM41" s="184"/>
      <c r="DN41" s="184"/>
      <c r="DO41" s="184"/>
    </row>
    <row r="42" spans="1:119" ht="32.25" customHeight="1" x14ac:dyDescent="0.15">
      <c r="A42" s="184"/>
      <c r="B42" s="211"/>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2"/>
      <c r="U42" s="426" t="str">
        <f t="shared" si="4"/>
        <v/>
      </c>
      <c r="V42" s="426"/>
      <c r="W42" s="425"/>
      <c r="X42" s="425"/>
      <c r="Y42" s="425"/>
      <c r="Z42" s="425"/>
      <c r="AA42" s="425"/>
      <c r="AB42" s="425"/>
      <c r="AC42" s="425"/>
      <c r="AD42" s="425"/>
      <c r="AE42" s="425"/>
      <c r="AF42" s="425"/>
      <c r="AG42" s="425"/>
      <c r="AH42" s="425"/>
      <c r="AI42" s="425"/>
      <c r="AJ42" s="425"/>
      <c r="AK42" s="425"/>
      <c r="AL42" s="212"/>
      <c r="AM42" s="426" t="str">
        <f t="shared" si="0"/>
        <v/>
      </c>
      <c r="AN42" s="426"/>
      <c r="AO42" s="425"/>
      <c r="AP42" s="425"/>
      <c r="AQ42" s="425"/>
      <c r="AR42" s="425"/>
      <c r="AS42" s="425"/>
      <c r="AT42" s="425"/>
      <c r="AU42" s="425"/>
      <c r="AV42" s="425"/>
      <c r="AW42" s="425"/>
      <c r="AX42" s="425"/>
      <c r="AY42" s="425"/>
      <c r="AZ42" s="425"/>
      <c r="BA42" s="425"/>
      <c r="BB42" s="425"/>
      <c r="BC42" s="425"/>
      <c r="BD42" s="212"/>
      <c r="BE42" s="426" t="str">
        <f t="shared" si="1"/>
        <v/>
      </c>
      <c r="BF42" s="426"/>
      <c r="BG42" s="425"/>
      <c r="BH42" s="425"/>
      <c r="BI42" s="425"/>
      <c r="BJ42" s="425"/>
      <c r="BK42" s="425"/>
      <c r="BL42" s="425"/>
      <c r="BM42" s="425"/>
      <c r="BN42" s="425"/>
      <c r="BO42" s="425"/>
      <c r="BP42" s="425"/>
      <c r="BQ42" s="425"/>
      <c r="BR42" s="425"/>
      <c r="BS42" s="425"/>
      <c r="BT42" s="425"/>
      <c r="BU42" s="425"/>
      <c r="BV42" s="212"/>
      <c r="BW42" s="426">
        <f t="shared" si="2"/>
        <v>21</v>
      </c>
      <c r="BX42" s="426"/>
      <c r="BY42" s="425" t="str">
        <f>IF('各会計、関係団体の財政状況及び健全化判断比率'!B76="","",'各会計、関係団体の財政状況及び健全化判断比率'!B76)</f>
        <v>公立丹南病院組合</v>
      </c>
      <c r="BZ42" s="425"/>
      <c r="CA42" s="425"/>
      <c r="CB42" s="425"/>
      <c r="CC42" s="425"/>
      <c r="CD42" s="425"/>
      <c r="CE42" s="425"/>
      <c r="CF42" s="425"/>
      <c r="CG42" s="425"/>
      <c r="CH42" s="425"/>
      <c r="CI42" s="425"/>
      <c r="CJ42" s="425"/>
      <c r="CK42" s="425"/>
      <c r="CL42" s="425"/>
      <c r="CM42" s="425"/>
      <c r="CN42" s="212"/>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09"/>
      <c r="DG42" s="427" t="str">
        <f>IF('各会計、関係団体の財政状況及び健全化判断比率'!BR15="","",'各会計、関係団体の財政状況及び健全化判断比率'!BR15)</f>
        <v/>
      </c>
      <c r="DH42" s="427"/>
      <c r="DI42" s="216"/>
      <c r="DJ42" s="184"/>
      <c r="DK42" s="184"/>
      <c r="DL42" s="184"/>
      <c r="DM42" s="184"/>
      <c r="DN42" s="184"/>
      <c r="DO42" s="184"/>
    </row>
    <row r="43" spans="1:119" ht="32.25" customHeight="1" x14ac:dyDescent="0.15">
      <c r="A43" s="184"/>
      <c r="B43" s="211"/>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2"/>
      <c r="U43" s="426" t="str">
        <f t="shared" si="4"/>
        <v/>
      </c>
      <c r="V43" s="426"/>
      <c r="W43" s="425"/>
      <c r="X43" s="425"/>
      <c r="Y43" s="425"/>
      <c r="Z43" s="425"/>
      <c r="AA43" s="425"/>
      <c r="AB43" s="425"/>
      <c r="AC43" s="425"/>
      <c r="AD43" s="425"/>
      <c r="AE43" s="425"/>
      <c r="AF43" s="425"/>
      <c r="AG43" s="425"/>
      <c r="AH43" s="425"/>
      <c r="AI43" s="425"/>
      <c r="AJ43" s="425"/>
      <c r="AK43" s="425"/>
      <c r="AL43" s="212"/>
      <c r="AM43" s="426" t="str">
        <f t="shared" si="0"/>
        <v/>
      </c>
      <c r="AN43" s="426"/>
      <c r="AO43" s="425"/>
      <c r="AP43" s="425"/>
      <c r="AQ43" s="425"/>
      <c r="AR43" s="425"/>
      <c r="AS43" s="425"/>
      <c r="AT43" s="425"/>
      <c r="AU43" s="425"/>
      <c r="AV43" s="425"/>
      <c r="AW43" s="425"/>
      <c r="AX43" s="425"/>
      <c r="AY43" s="425"/>
      <c r="AZ43" s="425"/>
      <c r="BA43" s="425"/>
      <c r="BB43" s="425"/>
      <c r="BC43" s="425"/>
      <c r="BD43" s="212"/>
      <c r="BE43" s="426" t="str">
        <f t="shared" si="1"/>
        <v/>
      </c>
      <c r="BF43" s="426"/>
      <c r="BG43" s="425"/>
      <c r="BH43" s="425"/>
      <c r="BI43" s="425"/>
      <c r="BJ43" s="425"/>
      <c r="BK43" s="425"/>
      <c r="BL43" s="425"/>
      <c r="BM43" s="425"/>
      <c r="BN43" s="425"/>
      <c r="BO43" s="425"/>
      <c r="BP43" s="425"/>
      <c r="BQ43" s="425"/>
      <c r="BR43" s="425"/>
      <c r="BS43" s="425"/>
      <c r="BT43" s="425"/>
      <c r="BU43" s="425"/>
      <c r="BV43" s="212"/>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12"/>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09"/>
      <c r="DG43" s="427" t="str">
        <f>IF('各会計、関係団体の財政状況及び健全化判断比率'!BR16="","",'各会計、関係団体の財政状況及び健全化判断比率'!BR16)</f>
        <v/>
      </c>
      <c r="DH43" s="427"/>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200</v>
      </c>
      <c r="C46" s="184"/>
      <c r="D46" s="184"/>
      <c r="E46" s="184" t="s">
        <v>201</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202</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203</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204</v>
      </c>
    </row>
    <row r="50" spans="5:5" x14ac:dyDescent="0.15">
      <c r="E50" s="186" t="s">
        <v>205</v>
      </c>
    </row>
    <row r="51" spans="5:5" x14ac:dyDescent="0.15">
      <c r="E51" s="186" t="s">
        <v>206</v>
      </c>
    </row>
    <row r="52" spans="5:5" x14ac:dyDescent="0.15">
      <c r="E52" s="186" t="s">
        <v>207</v>
      </c>
    </row>
    <row r="53" spans="5:5" x14ac:dyDescent="0.15"/>
    <row r="54" spans="5:5" x14ac:dyDescent="0.15"/>
    <row r="55" spans="5:5" x14ac:dyDescent="0.15"/>
    <row r="56" spans="5:5" x14ac:dyDescent="0.15"/>
  </sheetData>
  <sheetProtection algorithmName="SHA-512" hashValue="WxDn02xTAvDqHKmcEbMgZOwWsGzFq7coOsZANw4mZbO7nVRAdDFvBFQ1z7ux9CwRxBxWxnk2w0E9fKcLN/erkg==" saltValue="e4/NJ+Pt36ZruOsO2i4O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45" zoomScaleNormal="4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9" t="s">
        <v>578</v>
      </c>
      <c r="D34" s="1249"/>
      <c r="E34" s="1250"/>
      <c r="F34" s="32">
        <v>7.85</v>
      </c>
      <c r="G34" s="33">
        <v>6.92</v>
      </c>
      <c r="H34" s="33">
        <v>6.93</v>
      </c>
      <c r="I34" s="33">
        <v>5.32</v>
      </c>
      <c r="J34" s="34">
        <v>6.83</v>
      </c>
      <c r="K34" s="22"/>
      <c r="L34" s="22"/>
      <c r="M34" s="22"/>
      <c r="N34" s="22"/>
      <c r="O34" s="22"/>
      <c r="P34" s="22"/>
    </row>
    <row r="35" spans="1:16" ht="39" customHeight="1" x14ac:dyDescent="0.15">
      <c r="A35" s="22"/>
      <c r="B35" s="35"/>
      <c r="C35" s="1243" t="s">
        <v>579</v>
      </c>
      <c r="D35" s="1244"/>
      <c r="E35" s="1245"/>
      <c r="F35" s="36">
        <v>3.81</v>
      </c>
      <c r="G35" s="37">
        <v>3.14</v>
      </c>
      <c r="H35" s="37">
        <v>2.42</v>
      </c>
      <c r="I35" s="37">
        <v>1.52</v>
      </c>
      <c r="J35" s="38">
        <v>1.4</v>
      </c>
      <c r="K35" s="22"/>
      <c r="L35" s="22"/>
      <c r="M35" s="22"/>
      <c r="N35" s="22"/>
      <c r="O35" s="22"/>
      <c r="P35" s="22"/>
    </row>
    <row r="36" spans="1:16" ht="39" customHeight="1" x14ac:dyDescent="0.15">
      <c r="A36" s="22"/>
      <c r="B36" s="35"/>
      <c r="C36" s="1243" t="s">
        <v>580</v>
      </c>
      <c r="D36" s="1244"/>
      <c r="E36" s="1245"/>
      <c r="F36" s="36">
        <v>0.41</v>
      </c>
      <c r="G36" s="37">
        <v>0.26</v>
      </c>
      <c r="H36" s="37">
        <v>0</v>
      </c>
      <c r="I36" s="37">
        <v>0.35</v>
      </c>
      <c r="J36" s="38">
        <v>0.92</v>
      </c>
      <c r="K36" s="22"/>
      <c r="L36" s="22"/>
      <c r="M36" s="22"/>
      <c r="N36" s="22"/>
      <c r="O36" s="22"/>
      <c r="P36" s="22"/>
    </row>
    <row r="37" spans="1:16" ht="39" customHeight="1" x14ac:dyDescent="0.15">
      <c r="A37" s="22"/>
      <c r="B37" s="35"/>
      <c r="C37" s="1243" t="s">
        <v>581</v>
      </c>
      <c r="D37" s="1244"/>
      <c r="E37" s="1245"/>
      <c r="F37" s="36">
        <v>0.14000000000000001</v>
      </c>
      <c r="G37" s="37">
        <v>0.02</v>
      </c>
      <c r="H37" s="37">
        <v>1.69</v>
      </c>
      <c r="I37" s="37">
        <v>0.37</v>
      </c>
      <c r="J37" s="38">
        <v>0.14000000000000001</v>
      </c>
      <c r="K37" s="22"/>
      <c r="L37" s="22"/>
      <c r="M37" s="22"/>
      <c r="N37" s="22"/>
      <c r="O37" s="22"/>
      <c r="P37" s="22"/>
    </row>
    <row r="38" spans="1:16" ht="39" customHeight="1" x14ac:dyDescent="0.15">
      <c r="A38" s="22"/>
      <c r="B38" s="35"/>
      <c r="C38" s="1243" t="s">
        <v>582</v>
      </c>
      <c r="D38" s="1244"/>
      <c r="E38" s="1245"/>
      <c r="F38" s="36">
        <v>0.01</v>
      </c>
      <c r="G38" s="37">
        <v>0.01</v>
      </c>
      <c r="H38" s="37">
        <v>0.01</v>
      </c>
      <c r="I38" s="37">
        <v>0.01</v>
      </c>
      <c r="J38" s="38">
        <v>0.01</v>
      </c>
      <c r="K38" s="22"/>
      <c r="L38" s="22"/>
      <c r="M38" s="22"/>
      <c r="N38" s="22"/>
      <c r="O38" s="22"/>
      <c r="P38" s="22"/>
    </row>
    <row r="39" spans="1:16" ht="39" customHeight="1" x14ac:dyDescent="0.15">
      <c r="A39" s="22"/>
      <c r="B39" s="35"/>
      <c r="C39" s="1243" t="s">
        <v>583</v>
      </c>
      <c r="D39" s="1244"/>
      <c r="E39" s="1245"/>
      <c r="F39" s="36">
        <v>0.01</v>
      </c>
      <c r="G39" s="37">
        <v>0.01</v>
      </c>
      <c r="H39" s="37">
        <v>0.01</v>
      </c>
      <c r="I39" s="37">
        <v>0.01</v>
      </c>
      <c r="J39" s="38">
        <v>0.01</v>
      </c>
      <c r="K39" s="22"/>
      <c r="L39" s="22"/>
      <c r="M39" s="22"/>
      <c r="N39" s="22"/>
      <c r="O39" s="22"/>
      <c r="P39" s="22"/>
    </row>
    <row r="40" spans="1:16" ht="39" customHeight="1" x14ac:dyDescent="0.15">
      <c r="A40" s="22"/>
      <c r="B40" s="35"/>
      <c r="C40" s="1243" t="s">
        <v>584</v>
      </c>
      <c r="D40" s="1244"/>
      <c r="E40" s="1245"/>
      <c r="F40" s="36">
        <v>0.01</v>
      </c>
      <c r="G40" s="37">
        <v>0.01</v>
      </c>
      <c r="H40" s="37">
        <v>0.01</v>
      </c>
      <c r="I40" s="37">
        <v>0.01</v>
      </c>
      <c r="J40" s="38">
        <v>0.01</v>
      </c>
      <c r="K40" s="22"/>
      <c r="L40" s="22"/>
      <c r="M40" s="22"/>
      <c r="N40" s="22"/>
      <c r="O40" s="22"/>
      <c r="P40" s="22"/>
    </row>
    <row r="41" spans="1:16" ht="39" customHeight="1" x14ac:dyDescent="0.15">
      <c r="A41" s="22"/>
      <c r="B41" s="35"/>
      <c r="C41" s="1243" t="s">
        <v>585</v>
      </c>
      <c r="D41" s="1244"/>
      <c r="E41" s="1245"/>
      <c r="F41" s="36">
        <v>0.01</v>
      </c>
      <c r="G41" s="37">
        <v>0.01</v>
      </c>
      <c r="H41" s="37">
        <v>0.01</v>
      </c>
      <c r="I41" s="37">
        <v>0.01</v>
      </c>
      <c r="J41" s="38">
        <v>0</v>
      </c>
      <c r="K41" s="22"/>
      <c r="L41" s="22"/>
      <c r="M41" s="22"/>
      <c r="N41" s="22"/>
      <c r="O41" s="22"/>
      <c r="P41" s="22"/>
    </row>
    <row r="42" spans="1:16" ht="39" customHeight="1" x14ac:dyDescent="0.15">
      <c r="A42" s="22"/>
      <c r="B42" s="39"/>
      <c r="C42" s="1243" t="s">
        <v>586</v>
      </c>
      <c r="D42" s="1244"/>
      <c r="E42" s="1245"/>
      <c r="F42" s="36" t="s">
        <v>529</v>
      </c>
      <c r="G42" s="37" t="s">
        <v>529</v>
      </c>
      <c r="H42" s="37" t="s">
        <v>529</v>
      </c>
      <c r="I42" s="37" t="s">
        <v>529</v>
      </c>
      <c r="J42" s="38" t="s">
        <v>529</v>
      </c>
      <c r="K42" s="22"/>
      <c r="L42" s="22"/>
      <c r="M42" s="22"/>
      <c r="N42" s="22"/>
      <c r="O42" s="22"/>
      <c r="P42" s="22"/>
    </row>
    <row r="43" spans="1:16" ht="39" customHeight="1" thickBot="1" x14ac:dyDescent="0.2">
      <c r="A43" s="22"/>
      <c r="B43" s="40"/>
      <c r="C43" s="1246" t="s">
        <v>587</v>
      </c>
      <c r="D43" s="1247"/>
      <c r="E43" s="1248"/>
      <c r="F43" s="41">
        <v>0.01</v>
      </c>
      <c r="G43" s="42">
        <v>0.01</v>
      </c>
      <c r="H43" s="42">
        <v>0.01</v>
      </c>
      <c r="I43" s="42">
        <v>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xwIaBMzX6viWeS0D2KvKo2JTP4uiWAEBVol5t9w38pxCCYBgi46CKb/UJj1LQZkG7FOtqJ6tHxQgRdEGcIMA==" saltValue="2jS2YcRypXsQtenIDm9y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45" zoomScaleNormal="4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9" t="s">
        <v>10</v>
      </c>
      <c r="C45" s="1270"/>
      <c r="D45" s="58"/>
      <c r="E45" s="1275" t="s">
        <v>11</v>
      </c>
      <c r="F45" s="1275"/>
      <c r="G45" s="1275"/>
      <c r="H45" s="1275"/>
      <c r="I45" s="1275"/>
      <c r="J45" s="1276"/>
      <c r="K45" s="59">
        <v>1251</v>
      </c>
      <c r="L45" s="60">
        <v>1175</v>
      </c>
      <c r="M45" s="60">
        <v>1099</v>
      </c>
      <c r="N45" s="60">
        <v>1031</v>
      </c>
      <c r="O45" s="61">
        <v>873</v>
      </c>
      <c r="P45" s="48"/>
      <c r="Q45" s="48"/>
      <c r="R45" s="48"/>
      <c r="S45" s="48"/>
      <c r="T45" s="48"/>
      <c r="U45" s="48"/>
    </row>
    <row r="46" spans="1:21" ht="30.75" customHeight="1" x14ac:dyDescent="0.15">
      <c r="A46" s="48"/>
      <c r="B46" s="1271"/>
      <c r="C46" s="1272"/>
      <c r="D46" s="62"/>
      <c r="E46" s="1253" t="s">
        <v>12</v>
      </c>
      <c r="F46" s="1253"/>
      <c r="G46" s="1253"/>
      <c r="H46" s="1253"/>
      <c r="I46" s="1253"/>
      <c r="J46" s="1254"/>
      <c r="K46" s="63" t="s">
        <v>529</v>
      </c>
      <c r="L46" s="64" t="s">
        <v>529</v>
      </c>
      <c r="M46" s="64" t="s">
        <v>529</v>
      </c>
      <c r="N46" s="64" t="s">
        <v>529</v>
      </c>
      <c r="O46" s="65" t="s">
        <v>529</v>
      </c>
      <c r="P46" s="48"/>
      <c r="Q46" s="48"/>
      <c r="R46" s="48"/>
      <c r="S46" s="48"/>
      <c r="T46" s="48"/>
      <c r="U46" s="48"/>
    </row>
    <row r="47" spans="1:21" ht="30.75" customHeight="1" x14ac:dyDescent="0.15">
      <c r="A47" s="48"/>
      <c r="B47" s="1271"/>
      <c r="C47" s="1272"/>
      <c r="D47" s="62"/>
      <c r="E47" s="1253" t="s">
        <v>13</v>
      </c>
      <c r="F47" s="1253"/>
      <c r="G47" s="1253"/>
      <c r="H47" s="1253"/>
      <c r="I47" s="1253"/>
      <c r="J47" s="1254"/>
      <c r="K47" s="63" t="s">
        <v>529</v>
      </c>
      <c r="L47" s="64" t="s">
        <v>529</v>
      </c>
      <c r="M47" s="64" t="s">
        <v>529</v>
      </c>
      <c r="N47" s="64" t="s">
        <v>529</v>
      </c>
      <c r="O47" s="65" t="s">
        <v>529</v>
      </c>
      <c r="P47" s="48"/>
      <c r="Q47" s="48"/>
      <c r="R47" s="48"/>
      <c r="S47" s="48"/>
      <c r="T47" s="48"/>
      <c r="U47" s="48"/>
    </row>
    <row r="48" spans="1:21" ht="30.75" customHeight="1" x14ac:dyDescent="0.15">
      <c r="A48" s="48"/>
      <c r="B48" s="1271"/>
      <c r="C48" s="1272"/>
      <c r="D48" s="62"/>
      <c r="E48" s="1253" t="s">
        <v>14</v>
      </c>
      <c r="F48" s="1253"/>
      <c r="G48" s="1253"/>
      <c r="H48" s="1253"/>
      <c r="I48" s="1253"/>
      <c r="J48" s="1254"/>
      <c r="K48" s="63">
        <v>387</v>
      </c>
      <c r="L48" s="64">
        <v>342</v>
      </c>
      <c r="M48" s="64">
        <v>343</v>
      </c>
      <c r="N48" s="64">
        <v>311</v>
      </c>
      <c r="O48" s="65">
        <v>255</v>
      </c>
      <c r="P48" s="48"/>
      <c r="Q48" s="48"/>
      <c r="R48" s="48"/>
      <c r="S48" s="48"/>
      <c r="T48" s="48"/>
      <c r="U48" s="48"/>
    </row>
    <row r="49" spans="1:21" ht="30.75" customHeight="1" x14ac:dyDescent="0.15">
      <c r="A49" s="48"/>
      <c r="B49" s="1271"/>
      <c r="C49" s="1272"/>
      <c r="D49" s="62"/>
      <c r="E49" s="1253" t="s">
        <v>15</v>
      </c>
      <c r="F49" s="1253"/>
      <c r="G49" s="1253"/>
      <c r="H49" s="1253"/>
      <c r="I49" s="1253"/>
      <c r="J49" s="1254"/>
      <c r="K49" s="63">
        <v>46</v>
      </c>
      <c r="L49" s="64">
        <v>44</v>
      </c>
      <c r="M49" s="64">
        <v>53</v>
      </c>
      <c r="N49" s="64">
        <v>66</v>
      </c>
      <c r="O49" s="65">
        <v>67</v>
      </c>
      <c r="P49" s="48"/>
      <c r="Q49" s="48"/>
      <c r="R49" s="48"/>
      <c r="S49" s="48"/>
      <c r="T49" s="48"/>
      <c r="U49" s="48"/>
    </row>
    <row r="50" spans="1:21" ht="30.75" customHeight="1" x14ac:dyDescent="0.15">
      <c r="A50" s="48"/>
      <c r="B50" s="1271"/>
      <c r="C50" s="1272"/>
      <c r="D50" s="62"/>
      <c r="E50" s="1253" t="s">
        <v>16</v>
      </c>
      <c r="F50" s="1253"/>
      <c r="G50" s="1253"/>
      <c r="H50" s="1253"/>
      <c r="I50" s="1253"/>
      <c r="J50" s="1254"/>
      <c r="K50" s="63" t="s">
        <v>529</v>
      </c>
      <c r="L50" s="64" t="s">
        <v>529</v>
      </c>
      <c r="M50" s="64" t="s">
        <v>529</v>
      </c>
      <c r="N50" s="64" t="s">
        <v>529</v>
      </c>
      <c r="O50" s="65" t="s">
        <v>529</v>
      </c>
      <c r="P50" s="48"/>
      <c r="Q50" s="48"/>
      <c r="R50" s="48"/>
      <c r="S50" s="48"/>
      <c r="T50" s="48"/>
      <c r="U50" s="48"/>
    </row>
    <row r="51" spans="1:21" ht="30.75" customHeight="1" x14ac:dyDescent="0.15">
      <c r="A51" s="48"/>
      <c r="B51" s="1273"/>
      <c r="C51" s="1274"/>
      <c r="D51" s="66"/>
      <c r="E51" s="1253" t="s">
        <v>17</v>
      </c>
      <c r="F51" s="1253"/>
      <c r="G51" s="1253"/>
      <c r="H51" s="1253"/>
      <c r="I51" s="1253"/>
      <c r="J51" s="1254"/>
      <c r="K51" s="63" t="s">
        <v>529</v>
      </c>
      <c r="L51" s="64" t="s">
        <v>529</v>
      </c>
      <c r="M51" s="64" t="s">
        <v>529</v>
      </c>
      <c r="N51" s="64" t="s">
        <v>529</v>
      </c>
      <c r="O51" s="65" t="s">
        <v>529</v>
      </c>
      <c r="P51" s="48"/>
      <c r="Q51" s="48"/>
      <c r="R51" s="48"/>
      <c r="S51" s="48"/>
      <c r="T51" s="48"/>
      <c r="U51" s="48"/>
    </row>
    <row r="52" spans="1:21" ht="30.75" customHeight="1" x14ac:dyDescent="0.15">
      <c r="A52" s="48"/>
      <c r="B52" s="1251" t="s">
        <v>18</v>
      </c>
      <c r="C52" s="1252"/>
      <c r="D52" s="66"/>
      <c r="E52" s="1253" t="s">
        <v>19</v>
      </c>
      <c r="F52" s="1253"/>
      <c r="G52" s="1253"/>
      <c r="H52" s="1253"/>
      <c r="I52" s="1253"/>
      <c r="J52" s="1254"/>
      <c r="K52" s="63">
        <v>1150</v>
      </c>
      <c r="L52" s="64">
        <v>1137</v>
      </c>
      <c r="M52" s="64">
        <v>1108</v>
      </c>
      <c r="N52" s="64">
        <v>1076</v>
      </c>
      <c r="O52" s="65">
        <v>956</v>
      </c>
      <c r="P52" s="48"/>
      <c r="Q52" s="48"/>
      <c r="R52" s="48"/>
      <c r="S52" s="48"/>
      <c r="T52" s="48"/>
      <c r="U52" s="48"/>
    </row>
    <row r="53" spans="1:21" ht="30.75" customHeight="1" thickBot="1" x14ac:dyDescent="0.2">
      <c r="A53" s="48"/>
      <c r="B53" s="1255" t="s">
        <v>20</v>
      </c>
      <c r="C53" s="1256"/>
      <c r="D53" s="67"/>
      <c r="E53" s="1257" t="s">
        <v>21</v>
      </c>
      <c r="F53" s="1257"/>
      <c r="G53" s="1257"/>
      <c r="H53" s="1257"/>
      <c r="I53" s="1257"/>
      <c r="J53" s="1258"/>
      <c r="K53" s="68">
        <v>534</v>
      </c>
      <c r="L53" s="69">
        <v>424</v>
      </c>
      <c r="M53" s="69">
        <v>387</v>
      </c>
      <c r="N53" s="69">
        <v>332</v>
      </c>
      <c r="O53" s="70">
        <v>239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59" t="s">
        <v>24</v>
      </c>
      <c r="C57" s="1260"/>
      <c r="D57" s="1263" t="s">
        <v>25</v>
      </c>
      <c r="E57" s="1264"/>
      <c r="F57" s="1264"/>
      <c r="G57" s="1264"/>
      <c r="H57" s="1264"/>
      <c r="I57" s="1264"/>
      <c r="J57" s="1265"/>
      <c r="K57" s="83"/>
      <c r="L57" s="84"/>
      <c r="M57" s="84"/>
      <c r="N57" s="84"/>
      <c r="O57" s="85"/>
    </row>
    <row r="58" spans="1:21" ht="31.5" customHeight="1" thickBot="1" x14ac:dyDescent="0.2">
      <c r="B58" s="1261"/>
      <c r="C58" s="1262"/>
      <c r="D58" s="1266" t="s">
        <v>26</v>
      </c>
      <c r="E58" s="1267"/>
      <c r="F58" s="1267"/>
      <c r="G58" s="1267"/>
      <c r="H58" s="1267"/>
      <c r="I58" s="1267"/>
      <c r="J58" s="126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x+T892yb79bjrQm1lxaV88gD8rr8jB3inkMokrmhfVBnFrIrZFimJw/+LDacKrFLBo2TMZiFUhXVkHq58QEWw==" saltValue="+4yjuSAuKq+eSMkjsIff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45" zoomScaleNormal="4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571</v>
      </c>
      <c r="J40" s="100" t="s">
        <v>572</v>
      </c>
      <c r="K40" s="100" t="s">
        <v>573</v>
      </c>
      <c r="L40" s="100" t="s">
        <v>574</v>
      </c>
      <c r="M40" s="101" t="s">
        <v>575</v>
      </c>
    </row>
    <row r="41" spans="2:13" ht="27.75" customHeight="1" x14ac:dyDescent="0.15">
      <c r="B41" s="1289" t="s">
        <v>29</v>
      </c>
      <c r="C41" s="1290"/>
      <c r="D41" s="102"/>
      <c r="E41" s="1291" t="s">
        <v>30</v>
      </c>
      <c r="F41" s="1291"/>
      <c r="G41" s="1291"/>
      <c r="H41" s="1292"/>
      <c r="I41" s="103">
        <v>7811</v>
      </c>
      <c r="J41" s="104">
        <v>7160</v>
      </c>
      <c r="K41" s="104">
        <v>6734</v>
      </c>
      <c r="L41" s="104">
        <v>6269</v>
      </c>
      <c r="M41" s="105">
        <v>5770</v>
      </c>
    </row>
    <row r="42" spans="2:13" ht="27.75" customHeight="1" x14ac:dyDescent="0.15">
      <c r="B42" s="1279"/>
      <c r="C42" s="1280"/>
      <c r="D42" s="106"/>
      <c r="E42" s="1283" t="s">
        <v>31</v>
      </c>
      <c r="F42" s="1283"/>
      <c r="G42" s="1283"/>
      <c r="H42" s="1284"/>
      <c r="I42" s="107" t="s">
        <v>529</v>
      </c>
      <c r="J42" s="108">
        <v>885</v>
      </c>
      <c r="K42" s="108">
        <v>549</v>
      </c>
      <c r="L42" s="108">
        <v>713</v>
      </c>
      <c r="M42" s="109">
        <v>617</v>
      </c>
    </row>
    <row r="43" spans="2:13" ht="27.75" customHeight="1" x14ac:dyDescent="0.15">
      <c r="B43" s="1279"/>
      <c r="C43" s="1280"/>
      <c r="D43" s="106"/>
      <c r="E43" s="1283" t="s">
        <v>32</v>
      </c>
      <c r="F43" s="1283"/>
      <c r="G43" s="1283"/>
      <c r="H43" s="1284"/>
      <c r="I43" s="107">
        <v>3064</v>
      </c>
      <c r="J43" s="108">
        <v>2634</v>
      </c>
      <c r="K43" s="108">
        <v>2384</v>
      </c>
      <c r="L43" s="108">
        <v>2008</v>
      </c>
      <c r="M43" s="109">
        <v>1715</v>
      </c>
    </row>
    <row r="44" spans="2:13" ht="27.75" customHeight="1" x14ac:dyDescent="0.15">
      <c r="B44" s="1279"/>
      <c r="C44" s="1280"/>
      <c r="D44" s="106"/>
      <c r="E44" s="1283" t="s">
        <v>33</v>
      </c>
      <c r="F44" s="1283"/>
      <c r="G44" s="1283"/>
      <c r="H44" s="1284"/>
      <c r="I44" s="107">
        <v>426</v>
      </c>
      <c r="J44" s="108">
        <v>440</v>
      </c>
      <c r="K44" s="108">
        <v>445</v>
      </c>
      <c r="L44" s="108">
        <v>437</v>
      </c>
      <c r="M44" s="109">
        <v>584</v>
      </c>
    </row>
    <row r="45" spans="2:13" ht="27.75" customHeight="1" x14ac:dyDescent="0.15">
      <c r="B45" s="1279"/>
      <c r="C45" s="1280"/>
      <c r="D45" s="106"/>
      <c r="E45" s="1283" t="s">
        <v>34</v>
      </c>
      <c r="F45" s="1283"/>
      <c r="G45" s="1283"/>
      <c r="H45" s="1284"/>
      <c r="I45" s="107">
        <v>1550</v>
      </c>
      <c r="J45" s="108">
        <v>1477</v>
      </c>
      <c r="K45" s="108">
        <v>1455</v>
      </c>
      <c r="L45" s="108">
        <v>1381</v>
      </c>
      <c r="M45" s="109">
        <v>1337</v>
      </c>
    </row>
    <row r="46" spans="2:13" ht="27.75" customHeight="1" x14ac:dyDescent="0.15">
      <c r="B46" s="1279"/>
      <c r="C46" s="1280"/>
      <c r="D46" s="110"/>
      <c r="E46" s="1283" t="s">
        <v>35</v>
      </c>
      <c r="F46" s="1283"/>
      <c r="G46" s="1283"/>
      <c r="H46" s="1284"/>
      <c r="I46" s="107" t="s">
        <v>529</v>
      </c>
      <c r="J46" s="108" t="s">
        <v>529</v>
      </c>
      <c r="K46" s="108" t="s">
        <v>529</v>
      </c>
      <c r="L46" s="108" t="s">
        <v>529</v>
      </c>
      <c r="M46" s="109" t="s">
        <v>529</v>
      </c>
    </row>
    <row r="47" spans="2:13" ht="27.75" customHeight="1" x14ac:dyDescent="0.15">
      <c r="B47" s="1279"/>
      <c r="C47" s="1280"/>
      <c r="D47" s="111"/>
      <c r="E47" s="1293" t="s">
        <v>36</v>
      </c>
      <c r="F47" s="1294"/>
      <c r="G47" s="1294"/>
      <c r="H47" s="1295"/>
      <c r="I47" s="107" t="s">
        <v>529</v>
      </c>
      <c r="J47" s="108" t="s">
        <v>529</v>
      </c>
      <c r="K47" s="108" t="s">
        <v>529</v>
      </c>
      <c r="L47" s="108" t="s">
        <v>529</v>
      </c>
      <c r="M47" s="109" t="s">
        <v>529</v>
      </c>
    </row>
    <row r="48" spans="2:13" ht="27.75" customHeight="1" x14ac:dyDescent="0.15">
      <c r="B48" s="1279"/>
      <c r="C48" s="1280"/>
      <c r="D48" s="106"/>
      <c r="E48" s="1283" t="s">
        <v>37</v>
      </c>
      <c r="F48" s="1283"/>
      <c r="G48" s="1283"/>
      <c r="H48" s="1284"/>
      <c r="I48" s="107" t="s">
        <v>529</v>
      </c>
      <c r="J48" s="108" t="s">
        <v>529</v>
      </c>
      <c r="K48" s="108" t="s">
        <v>529</v>
      </c>
      <c r="L48" s="108" t="s">
        <v>529</v>
      </c>
      <c r="M48" s="109" t="s">
        <v>529</v>
      </c>
    </row>
    <row r="49" spans="2:13" ht="27.75" customHeight="1" x14ac:dyDescent="0.15">
      <c r="B49" s="1281"/>
      <c r="C49" s="1282"/>
      <c r="D49" s="106"/>
      <c r="E49" s="1283" t="s">
        <v>38</v>
      </c>
      <c r="F49" s="1283"/>
      <c r="G49" s="1283"/>
      <c r="H49" s="1284"/>
      <c r="I49" s="107" t="s">
        <v>529</v>
      </c>
      <c r="J49" s="108" t="s">
        <v>529</v>
      </c>
      <c r="K49" s="108" t="s">
        <v>529</v>
      </c>
      <c r="L49" s="108" t="s">
        <v>529</v>
      </c>
      <c r="M49" s="109" t="s">
        <v>529</v>
      </c>
    </row>
    <row r="50" spans="2:13" ht="27.75" customHeight="1" x14ac:dyDescent="0.15">
      <c r="B50" s="1277" t="s">
        <v>39</v>
      </c>
      <c r="C50" s="1278"/>
      <c r="D50" s="112"/>
      <c r="E50" s="1283" t="s">
        <v>40</v>
      </c>
      <c r="F50" s="1283"/>
      <c r="G50" s="1283"/>
      <c r="H50" s="1284"/>
      <c r="I50" s="107">
        <v>3495</v>
      </c>
      <c r="J50" s="108">
        <v>3645</v>
      </c>
      <c r="K50" s="108">
        <v>3457</v>
      </c>
      <c r="L50" s="108">
        <v>3448</v>
      </c>
      <c r="M50" s="109">
        <v>3506</v>
      </c>
    </row>
    <row r="51" spans="2:13" ht="27.75" customHeight="1" x14ac:dyDescent="0.15">
      <c r="B51" s="1279"/>
      <c r="C51" s="1280"/>
      <c r="D51" s="106"/>
      <c r="E51" s="1283" t="s">
        <v>41</v>
      </c>
      <c r="F51" s="1283"/>
      <c r="G51" s="1283"/>
      <c r="H51" s="1284"/>
      <c r="I51" s="107">
        <v>6</v>
      </c>
      <c r="J51" s="108">
        <v>4</v>
      </c>
      <c r="K51" s="108">
        <v>12</v>
      </c>
      <c r="L51" s="108">
        <v>76</v>
      </c>
      <c r="M51" s="109">
        <v>130</v>
      </c>
    </row>
    <row r="52" spans="2:13" ht="27.75" customHeight="1" x14ac:dyDescent="0.15">
      <c r="B52" s="1281"/>
      <c r="C52" s="1282"/>
      <c r="D52" s="106"/>
      <c r="E52" s="1283" t="s">
        <v>42</v>
      </c>
      <c r="F52" s="1283"/>
      <c r="G52" s="1283"/>
      <c r="H52" s="1284"/>
      <c r="I52" s="107">
        <v>9931</v>
      </c>
      <c r="J52" s="108">
        <v>9447</v>
      </c>
      <c r="K52" s="108">
        <v>9033</v>
      </c>
      <c r="L52" s="108">
        <v>8571</v>
      </c>
      <c r="M52" s="109">
        <v>8172</v>
      </c>
    </row>
    <row r="53" spans="2:13" ht="27.75" customHeight="1" thickBot="1" x14ac:dyDescent="0.2">
      <c r="B53" s="1285" t="s">
        <v>43</v>
      </c>
      <c r="C53" s="1286"/>
      <c r="D53" s="113"/>
      <c r="E53" s="1287" t="s">
        <v>44</v>
      </c>
      <c r="F53" s="1287"/>
      <c r="G53" s="1287"/>
      <c r="H53" s="1288"/>
      <c r="I53" s="114">
        <v>-581</v>
      </c>
      <c r="J53" s="115">
        <v>-501</v>
      </c>
      <c r="K53" s="115">
        <v>-935</v>
      </c>
      <c r="L53" s="115">
        <v>-1288</v>
      </c>
      <c r="M53" s="116">
        <v>-1784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xsiEQKAy22cZ4EhS3u6OtzAMUf0M54uTEe+3BeRt0gd5elcHUi/azDDdVz8pW4ZCUY+Wo+JP54cdvDEDveAQg==" saltValue="iDxXu3bLNZ71soXctNy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F54" sqref="F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298" t="s">
        <v>47</v>
      </c>
      <c r="D55" s="1298"/>
      <c r="E55" s="1299"/>
      <c r="F55" s="128">
        <v>2117</v>
      </c>
      <c r="G55" s="128">
        <v>2120</v>
      </c>
      <c r="H55" s="129">
        <v>2200</v>
      </c>
    </row>
    <row r="56" spans="2:8" ht="52.5" customHeight="1" x14ac:dyDescent="0.15">
      <c r="B56" s="130"/>
      <c r="C56" s="1300" t="s">
        <v>48</v>
      </c>
      <c r="D56" s="1300"/>
      <c r="E56" s="1301"/>
      <c r="F56" s="131">
        <v>674</v>
      </c>
      <c r="G56" s="131">
        <v>575</v>
      </c>
      <c r="H56" s="132">
        <v>577</v>
      </c>
    </row>
    <row r="57" spans="2:8" ht="53.25" customHeight="1" x14ac:dyDescent="0.15">
      <c r="B57" s="130"/>
      <c r="C57" s="1302" t="s">
        <v>49</v>
      </c>
      <c r="D57" s="1302"/>
      <c r="E57" s="1303"/>
      <c r="F57" s="133">
        <v>1946</v>
      </c>
      <c r="G57" s="133">
        <v>1909</v>
      </c>
      <c r="H57" s="134">
        <v>1810</v>
      </c>
    </row>
    <row r="58" spans="2:8" ht="45.75" customHeight="1" x14ac:dyDescent="0.15">
      <c r="B58" s="135"/>
      <c r="C58" s="1304" t="s">
        <v>613</v>
      </c>
      <c r="D58" s="1305" t="s">
        <v>613</v>
      </c>
      <c r="E58" s="1306" t="s">
        <v>613</v>
      </c>
      <c r="F58" s="384">
        <v>1512</v>
      </c>
      <c r="G58" s="384">
        <v>1437</v>
      </c>
      <c r="H58" s="136">
        <v>1339</v>
      </c>
    </row>
    <row r="59" spans="2:8" ht="45.75" customHeight="1" x14ac:dyDescent="0.15">
      <c r="B59" s="135"/>
      <c r="C59" s="1304" t="s">
        <v>618</v>
      </c>
      <c r="D59" s="1305" t="s">
        <v>614</v>
      </c>
      <c r="E59" s="1306" t="s">
        <v>614</v>
      </c>
      <c r="F59" s="384">
        <v>100</v>
      </c>
      <c r="G59" s="384">
        <v>100</v>
      </c>
      <c r="H59" s="385">
        <v>100</v>
      </c>
    </row>
    <row r="60" spans="2:8" ht="45.75" customHeight="1" x14ac:dyDescent="0.15">
      <c r="B60" s="135"/>
      <c r="C60" s="1304" t="s">
        <v>619</v>
      </c>
      <c r="D60" s="1305" t="s">
        <v>615</v>
      </c>
      <c r="E60" s="1306" t="s">
        <v>615</v>
      </c>
      <c r="F60" s="384">
        <v>83</v>
      </c>
      <c r="G60" s="384">
        <v>83</v>
      </c>
      <c r="H60" s="385">
        <v>77</v>
      </c>
    </row>
    <row r="61" spans="2:8" ht="45.75" customHeight="1" x14ac:dyDescent="0.15">
      <c r="B61" s="135"/>
      <c r="C61" s="1304" t="s">
        <v>620</v>
      </c>
      <c r="D61" s="1305" t="s">
        <v>616</v>
      </c>
      <c r="E61" s="1306" t="s">
        <v>616</v>
      </c>
      <c r="F61" s="384">
        <v>81</v>
      </c>
      <c r="G61" s="384">
        <v>102</v>
      </c>
      <c r="H61" s="136">
        <v>73</v>
      </c>
    </row>
    <row r="62" spans="2:8" ht="45.75" customHeight="1" thickBot="1" x14ac:dyDescent="0.2">
      <c r="B62" s="137"/>
      <c r="C62" s="1307" t="s">
        <v>617</v>
      </c>
      <c r="D62" s="1308" t="s">
        <v>617</v>
      </c>
      <c r="E62" s="1309" t="s">
        <v>617</v>
      </c>
      <c r="F62" s="386">
        <v>71</v>
      </c>
      <c r="G62" s="386">
        <v>69</v>
      </c>
      <c r="H62" s="138">
        <v>65</v>
      </c>
    </row>
    <row r="63" spans="2:8" ht="52.5" customHeight="1" thickBot="1" x14ac:dyDescent="0.2">
      <c r="B63" s="139"/>
      <c r="C63" s="1296" t="s">
        <v>50</v>
      </c>
      <c r="D63" s="1296"/>
      <c r="E63" s="1297"/>
      <c r="F63" s="140">
        <v>4737</v>
      </c>
      <c r="G63" s="140">
        <v>4605</v>
      </c>
      <c r="H63" s="141">
        <v>4587</v>
      </c>
    </row>
    <row r="64" spans="2:8" ht="15" customHeight="1" x14ac:dyDescent="0.15"/>
  </sheetData>
  <sheetProtection algorithmName="SHA-512" hashValue="SUwAb87n4nHZiI5QIwp/0BIr3PmBB6++++KTtQwjojnML9dRclDnjSv3FzY6HT31RcbHyCjYneD4f44uU5mATw==" saltValue="a68ryWkT/y5OnhWVwu1ysw==" spinCount="100000" sheet="1" objects="1" scenarios="1"/>
  <mergeCells count="9">
    <mergeCell ref="C63:E63"/>
    <mergeCell ref="C55:E55"/>
    <mergeCell ref="C56:E56"/>
    <mergeCell ref="C57:E57"/>
    <mergeCell ref="C59:E59"/>
    <mergeCell ref="C60:E60"/>
    <mergeCell ref="C61:E61"/>
    <mergeCell ref="C62:E62"/>
    <mergeCell ref="C58:E58"/>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115" zoomScaleNormal="115" zoomScaleSheetLayoutView="55" workbookViewId="0">
      <selection activeCell="AN65" sqref="AN65:DC69"/>
    </sheetView>
  </sheetViews>
  <sheetFormatPr defaultColWidth="0" defaultRowHeight="13.5" customHeight="1" zeroHeight="1" x14ac:dyDescent="0.15"/>
  <cols>
    <col min="1" max="1" width="6.375" style="389" customWidth="1"/>
    <col min="2" max="107" width="2.5" style="389" customWidth="1"/>
    <col min="108" max="108" width="6.125" style="397" customWidth="1"/>
    <col min="109" max="109" width="5.875" style="396" customWidth="1"/>
    <col min="110" max="110" width="19.125" style="389" hidden="1"/>
    <col min="111" max="115" width="12.625" style="389" hidden="1"/>
    <col min="116" max="349" width="8.625" style="389" hidden="1"/>
    <col min="350" max="355" width="14.875" style="389" hidden="1"/>
    <col min="356" max="357" width="15.875" style="389" hidden="1"/>
    <col min="358" max="363" width="16.125" style="389" hidden="1"/>
    <col min="364" max="364" width="6.125" style="389" hidden="1"/>
    <col min="365" max="365" width="3" style="389" hidden="1"/>
    <col min="366" max="605" width="8.625" style="389" hidden="1"/>
    <col min="606" max="611" width="14.875" style="389" hidden="1"/>
    <col min="612" max="613" width="15.875" style="389" hidden="1"/>
    <col min="614" max="619" width="16.125" style="389" hidden="1"/>
    <col min="620" max="620" width="6.125" style="389" hidden="1"/>
    <col min="621" max="621" width="3" style="389" hidden="1"/>
    <col min="622" max="861" width="8.625" style="389" hidden="1"/>
    <col min="862" max="867" width="14.875" style="389" hidden="1"/>
    <col min="868" max="869" width="15.875" style="389" hidden="1"/>
    <col min="870" max="875" width="16.125" style="389" hidden="1"/>
    <col min="876" max="876" width="6.125" style="389" hidden="1"/>
    <col min="877" max="877" width="3" style="389" hidden="1"/>
    <col min="878" max="1117" width="8.625" style="389" hidden="1"/>
    <col min="1118" max="1123" width="14.875" style="389" hidden="1"/>
    <col min="1124" max="1125" width="15.875" style="389" hidden="1"/>
    <col min="1126" max="1131" width="16.125" style="389" hidden="1"/>
    <col min="1132" max="1132" width="6.125" style="389" hidden="1"/>
    <col min="1133" max="1133" width="3" style="389" hidden="1"/>
    <col min="1134" max="1373" width="8.625" style="389" hidden="1"/>
    <col min="1374" max="1379" width="14.875" style="389" hidden="1"/>
    <col min="1380" max="1381" width="15.875" style="389" hidden="1"/>
    <col min="1382" max="1387" width="16.125" style="389" hidden="1"/>
    <col min="1388" max="1388" width="6.125" style="389" hidden="1"/>
    <col min="1389" max="1389" width="3" style="389" hidden="1"/>
    <col min="1390" max="1629" width="8.625" style="389" hidden="1"/>
    <col min="1630" max="1635" width="14.875" style="389" hidden="1"/>
    <col min="1636" max="1637" width="15.875" style="389" hidden="1"/>
    <col min="1638" max="1643" width="16.125" style="389" hidden="1"/>
    <col min="1644" max="1644" width="6.125" style="389" hidden="1"/>
    <col min="1645" max="1645" width="3" style="389" hidden="1"/>
    <col min="1646" max="1885" width="8.625" style="389" hidden="1"/>
    <col min="1886" max="1891" width="14.875" style="389" hidden="1"/>
    <col min="1892" max="1893" width="15.875" style="389" hidden="1"/>
    <col min="1894" max="1899" width="16.125" style="389" hidden="1"/>
    <col min="1900" max="1900" width="6.125" style="389" hidden="1"/>
    <col min="1901" max="1901" width="3" style="389" hidden="1"/>
    <col min="1902" max="2141" width="8.625" style="389" hidden="1"/>
    <col min="2142" max="2147" width="14.875" style="389" hidden="1"/>
    <col min="2148" max="2149" width="15.875" style="389" hidden="1"/>
    <col min="2150" max="2155" width="16.125" style="389" hidden="1"/>
    <col min="2156" max="2156" width="6.125" style="389" hidden="1"/>
    <col min="2157" max="2157" width="3" style="389" hidden="1"/>
    <col min="2158" max="2397" width="8.625" style="389" hidden="1"/>
    <col min="2398" max="2403" width="14.875" style="389" hidden="1"/>
    <col min="2404" max="2405" width="15.875" style="389" hidden="1"/>
    <col min="2406" max="2411" width="16.125" style="389" hidden="1"/>
    <col min="2412" max="2412" width="6.125" style="389" hidden="1"/>
    <col min="2413" max="2413" width="3" style="389" hidden="1"/>
    <col min="2414" max="2653" width="8.625" style="389" hidden="1"/>
    <col min="2654" max="2659" width="14.875" style="389" hidden="1"/>
    <col min="2660" max="2661" width="15.875" style="389" hidden="1"/>
    <col min="2662" max="2667" width="16.125" style="389" hidden="1"/>
    <col min="2668" max="2668" width="6.125" style="389" hidden="1"/>
    <col min="2669" max="2669" width="3" style="389" hidden="1"/>
    <col min="2670" max="2909" width="8.625" style="389" hidden="1"/>
    <col min="2910" max="2915" width="14.875" style="389" hidden="1"/>
    <col min="2916" max="2917" width="15.875" style="389" hidden="1"/>
    <col min="2918" max="2923" width="16.125" style="389" hidden="1"/>
    <col min="2924" max="2924" width="6.125" style="389" hidden="1"/>
    <col min="2925" max="2925" width="3" style="389" hidden="1"/>
    <col min="2926" max="3165" width="8.625" style="389" hidden="1"/>
    <col min="3166" max="3171" width="14.875" style="389" hidden="1"/>
    <col min="3172" max="3173" width="15.875" style="389" hidden="1"/>
    <col min="3174" max="3179" width="16.125" style="389" hidden="1"/>
    <col min="3180" max="3180" width="6.125" style="389" hidden="1"/>
    <col min="3181" max="3181" width="3" style="389" hidden="1"/>
    <col min="3182" max="3421" width="8.625" style="389" hidden="1"/>
    <col min="3422" max="3427" width="14.875" style="389" hidden="1"/>
    <col min="3428" max="3429" width="15.875" style="389" hidden="1"/>
    <col min="3430" max="3435" width="16.125" style="389" hidden="1"/>
    <col min="3436" max="3436" width="6.125" style="389" hidden="1"/>
    <col min="3437" max="3437" width="3" style="389" hidden="1"/>
    <col min="3438" max="3677" width="8.625" style="389" hidden="1"/>
    <col min="3678" max="3683" width="14.875" style="389" hidden="1"/>
    <col min="3684" max="3685" width="15.875" style="389" hidden="1"/>
    <col min="3686" max="3691" width="16.125" style="389" hidden="1"/>
    <col min="3692" max="3692" width="6.125" style="389" hidden="1"/>
    <col min="3693" max="3693" width="3" style="389" hidden="1"/>
    <col min="3694" max="3933" width="8.625" style="389" hidden="1"/>
    <col min="3934" max="3939" width="14.875" style="389" hidden="1"/>
    <col min="3940" max="3941" width="15.875" style="389" hidden="1"/>
    <col min="3942" max="3947" width="16.125" style="389" hidden="1"/>
    <col min="3948" max="3948" width="6.125" style="389" hidden="1"/>
    <col min="3949" max="3949" width="3" style="389" hidden="1"/>
    <col min="3950" max="4189" width="8.625" style="389" hidden="1"/>
    <col min="4190" max="4195" width="14.875" style="389" hidden="1"/>
    <col min="4196" max="4197" width="15.875" style="389" hidden="1"/>
    <col min="4198" max="4203" width="16.125" style="389" hidden="1"/>
    <col min="4204" max="4204" width="6.125" style="389" hidden="1"/>
    <col min="4205" max="4205" width="3" style="389" hidden="1"/>
    <col min="4206" max="4445" width="8.625" style="389" hidden="1"/>
    <col min="4446" max="4451" width="14.875" style="389" hidden="1"/>
    <col min="4452" max="4453" width="15.875" style="389" hidden="1"/>
    <col min="4454" max="4459" width="16.125" style="389" hidden="1"/>
    <col min="4460" max="4460" width="6.125" style="389" hidden="1"/>
    <col min="4461" max="4461" width="3" style="389" hidden="1"/>
    <col min="4462" max="4701" width="8.625" style="389" hidden="1"/>
    <col min="4702" max="4707" width="14.875" style="389" hidden="1"/>
    <col min="4708" max="4709" width="15.875" style="389" hidden="1"/>
    <col min="4710" max="4715" width="16.125" style="389" hidden="1"/>
    <col min="4716" max="4716" width="6.125" style="389" hidden="1"/>
    <col min="4717" max="4717" width="3" style="389" hidden="1"/>
    <col min="4718" max="4957" width="8.625" style="389" hidden="1"/>
    <col min="4958" max="4963" width="14.875" style="389" hidden="1"/>
    <col min="4964" max="4965" width="15.875" style="389" hidden="1"/>
    <col min="4966" max="4971" width="16.125" style="389" hidden="1"/>
    <col min="4972" max="4972" width="6.125" style="389" hidden="1"/>
    <col min="4973" max="4973" width="3" style="389" hidden="1"/>
    <col min="4974" max="5213" width="8.625" style="389" hidden="1"/>
    <col min="5214" max="5219" width="14.875" style="389" hidden="1"/>
    <col min="5220" max="5221" width="15.875" style="389" hidden="1"/>
    <col min="5222" max="5227" width="16.125" style="389" hidden="1"/>
    <col min="5228" max="5228" width="6.125" style="389" hidden="1"/>
    <col min="5229" max="5229" width="3" style="389" hidden="1"/>
    <col min="5230" max="5469" width="8.625" style="389" hidden="1"/>
    <col min="5470" max="5475" width="14.875" style="389" hidden="1"/>
    <col min="5476" max="5477" width="15.875" style="389" hidden="1"/>
    <col min="5478" max="5483" width="16.125" style="389" hidden="1"/>
    <col min="5484" max="5484" width="6.125" style="389" hidden="1"/>
    <col min="5485" max="5485" width="3" style="389" hidden="1"/>
    <col min="5486" max="5725" width="8.625" style="389" hidden="1"/>
    <col min="5726" max="5731" width="14.875" style="389" hidden="1"/>
    <col min="5732" max="5733" width="15.875" style="389" hidden="1"/>
    <col min="5734" max="5739" width="16.125" style="389" hidden="1"/>
    <col min="5740" max="5740" width="6.125" style="389" hidden="1"/>
    <col min="5741" max="5741" width="3" style="389" hidden="1"/>
    <col min="5742" max="5981" width="8.625" style="389" hidden="1"/>
    <col min="5982" max="5987" width="14.875" style="389" hidden="1"/>
    <col min="5988" max="5989" width="15.875" style="389" hidden="1"/>
    <col min="5990" max="5995" width="16.125" style="389" hidden="1"/>
    <col min="5996" max="5996" width="6.125" style="389" hidden="1"/>
    <col min="5997" max="5997" width="3" style="389" hidden="1"/>
    <col min="5998" max="6237" width="8.625" style="389" hidden="1"/>
    <col min="6238" max="6243" width="14.875" style="389" hidden="1"/>
    <col min="6244" max="6245" width="15.875" style="389" hidden="1"/>
    <col min="6246" max="6251" width="16.125" style="389" hidden="1"/>
    <col min="6252" max="6252" width="6.125" style="389" hidden="1"/>
    <col min="6253" max="6253" width="3" style="389" hidden="1"/>
    <col min="6254" max="6493" width="8.625" style="389" hidden="1"/>
    <col min="6494" max="6499" width="14.875" style="389" hidden="1"/>
    <col min="6500" max="6501" width="15.875" style="389" hidden="1"/>
    <col min="6502" max="6507" width="16.125" style="389" hidden="1"/>
    <col min="6508" max="6508" width="6.125" style="389" hidden="1"/>
    <col min="6509" max="6509" width="3" style="389" hidden="1"/>
    <col min="6510" max="6749" width="8.625" style="389" hidden="1"/>
    <col min="6750" max="6755" width="14.875" style="389" hidden="1"/>
    <col min="6756" max="6757" width="15.875" style="389" hidden="1"/>
    <col min="6758" max="6763" width="16.125" style="389" hidden="1"/>
    <col min="6764" max="6764" width="6.125" style="389" hidden="1"/>
    <col min="6765" max="6765" width="3" style="389" hidden="1"/>
    <col min="6766" max="7005" width="8.625" style="389" hidden="1"/>
    <col min="7006" max="7011" width="14.875" style="389" hidden="1"/>
    <col min="7012" max="7013" width="15.875" style="389" hidden="1"/>
    <col min="7014" max="7019" width="16.125" style="389" hidden="1"/>
    <col min="7020" max="7020" width="6.125" style="389" hidden="1"/>
    <col min="7021" max="7021" width="3" style="389" hidden="1"/>
    <col min="7022" max="7261" width="8.625" style="389" hidden="1"/>
    <col min="7262" max="7267" width="14.875" style="389" hidden="1"/>
    <col min="7268" max="7269" width="15.875" style="389" hidden="1"/>
    <col min="7270" max="7275" width="16.125" style="389" hidden="1"/>
    <col min="7276" max="7276" width="6.125" style="389" hidden="1"/>
    <col min="7277" max="7277" width="3" style="389" hidden="1"/>
    <col min="7278" max="7517" width="8.625" style="389" hidden="1"/>
    <col min="7518" max="7523" width="14.875" style="389" hidden="1"/>
    <col min="7524" max="7525" width="15.875" style="389" hidden="1"/>
    <col min="7526" max="7531" width="16.125" style="389" hidden="1"/>
    <col min="7532" max="7532" width="6.125" style="389" hidden="1"/>
    <col min="7533" max="7533" width="3" style="389" hidden="1"/>
    <col min="7534" max="7773" width="8.625" style="389" hidden="1"/>
    <col min="7774" max="7779" width="14.875" style="389" hidden="1"/>
    <col min="7780" max="7781" width="15.875" style="389" hidden="1"/>
    <col min="7782" max="7787" width="16.125" style="389" hidden="1"/>
    <col min="7788" max="7788" width="6.125" style="389" hidden="1"/>
    <col min="7789" max="7789" width="3" style="389" hidden="1"/>
    <col min="7790" max="8029" width="8.625" style="389" hidden="1"/>
    <col min="8030" max="8035" width="14.875" style="389" hidden="1"/>
    <col min="8036" max="8037" width="15.875" style="389" hidden="1"/>
    <col min="8038" max="8043" width="16.125" style="389" hidden="1"/>
    <col min="8044" max="8044" width="6.125" style="389" hidden="1"/>
    <col min="8045" max="8045" width="3" style="389" hidden="1"/>
    <col min="8046" max="8285" width="8.625" style="389" hidden="1"/>
    <col min="8286" max="8291" width="14.875" style="389" hidden="1"/>
    <col min="8292" max="8293" width="15.875" style="389" hidden="1"/>
    <col min="8294" max="8299" width="16.125" style="389" hidden="1"/>
    <col min="8300" max="8300" width="6.125" style="389" hidden="1"/>
    <col min="8301" max="8301" width="3" style="389" hidden="1"/>
    <col min="8302" max="8541" width="8.625" style="389" hidden="1"/>
    <col min="8542" max="8547" width="14.875" style="389" hidden="1"/>
    <col min="8548" max="8549" width="15.875" style="389" hidden="1"/>
    <col min="8550" max="8555" width="16.125" style="389" hidden="1"/>
    <col min="8556" max="8556" width="6.125" style="389" hidden="1"/>
    <col min="8557" max="8557" width="3" style="389" hidden="1"/>
    <col min="8558" max="8797" width="8.625" style="389" hidden="1"/>
    <col min="8798" max="8803" width="14.875" style="389" hidden="1"/>
    <col min="8804" max="8805" width="15.875" style="389" hidden="1"/>
    <col min="8806" max="8811" width="16.125" style="389" hidden="1"/>
    <col min="8812" max="8812" width="6.125" style="389" hidden="1"/>
    <col min="8813" max="8813" width="3" style="389" hidden="1"/>
    <col min="8814" max="9053" width="8.625" style="389" hidden="1"/>
    <col min="9054" max="9059" width="14.875" style="389" hidden="1"/>
    <col min="9060" max="9061" width="15.875" style="389" hidden="1"/>
    <col min="9062" max="9067" width="16.125" style="389" hidden="1"/>
    <col min="9068" max="9068" width="6.125" style="389" hidden="1"/>
    <col min="9069" max="9069" width="3" style="389" hidden="1"/>
    <col min="9070" max="9309" width="8.625" style="389" hidden="1"/>
    <col min="9310" max="9315" width="14.875" style="389" hidden="1"/>
    <col min="9316" max="9317" width="15.875" style="389" hidden="1"/>
    <col min="9318" max="9323" width="16.125" style="389" hidden="1"/>
    <col min="9324" max="9324" width="6.125" style="389" hidden="1"/>
    <col min="9325" max="9325" width="3" style="389" hidden="1"/>
    <col min="9326" max="9565" width="8.625" style="389" hidden="1"/>
    <col min="9566" max="9571" width="14.875" style="389" hidden="1"/>
    <col min="9572" max="9573" width="15.875" style="389" hidden="1"/>
    <col min="9574" max="9579" width="16.125" style="389" hidden="1"/>
    <col min="9580" max="9580" width="6.125" style="389" hidden="1"/>
    <col min="9581" max="9581" width="3" style="389" hidden="1"/>
    <col min="9582" max="9821" width="8.625" style="389" hidden="1"/>
    <col min="9822" max="9827" width="14.875" style="389" hidden="1"/>
    <col min="9828" max="9829" width="15.875" style="389" hidden="1"/>
    <col min="9830" max="9835" width="16.125" style="389" hidden="1"/>
    <col min="9836" max="9836" width="6.125" style="389" hidden="1"/>
    <col min="9837" max="9837" width="3" style="389" hidden="1"/>
    <col min="9838" max="10077" width="8.625" style="389" hidden="1"/>
    <col min="10078" max="10083" width="14.875" style="389" hidden="1"/>
    <col min="10084" max="10085" width="15.875" style="389" hidden="1"/>
    <col min="10086" max="10091" width="16.125" style="389" hidden="1"/>
    <col min="10092" max="10092" width="6.125" style="389" hidden="1"/>
    <col min="10093" max="10093" width="3" style="389" hidden="1"/>
    <col min="10094" max="10333" width="8.625" style="389" hidden="1"/>
    <col min="10334" max="10339" width="14.875" style="389" hidden="1"/>
    <col min="10340" max="10341" width="15.875" style="389" hidden="1"/>
    <col min="10342" max="10347" width="16.125" style="389" hidden="1"/>
    <col min="10348" max="10348" width="6.125" style="389" hidden="1"/>
    <col min="10349" max="10349" width="3" style="389" hidden="1"/>
    <col min="10350" max="10589" width="8.625" style="389" hidden="1"/>
    <col min="10590" max="10595" width="14.875" style="389" hidden="1"/>
    <col min="10596" max="10597" width="15.875" style="389" hidden="1"/>
    <col min="10598" max="10603" width="16.125" style="389" hidden="1"/>
    <col min="10604" max="10604" width="6.125" style="389" hidden="1"/>
    <col min="10605" max="10605" width="3" style="389" hidden="1"/>
    <col min="10606" max="10845" width="8.625" style="389" hidden="1"/>
    <col min="10846" max="10851" width="14.875" style="389" hidden="1"/>
    <col min="10852" max="10853" width="15.875" style="389" hidden="1"/>
    <col min="10854" max="10859" width="16.125" style="389" hidden="1"/>
    <col min="10860" max="10860" width="6.125" style="389" hidden="1"/>
    <col min="10861" max="10861" width="3" style="389" hidden="1"/>
    <col min="10862" max="11101" width="8.625" style="389" hidden="1"/>
    <col min="11102" max="11107" width="14.875" style="389" hidden="1"/>
    <col min="11108" max="11109" width="15.875" style="389" hidden="1"/>
    <col min="11110" max="11115" width="16.125" style="389" hidden="1"/>
    <col min="11116" max="11116" width="6.125" style="389" hidden="1"/>
    <col min="11117" max="11117" width="3" style="389" hidden="1"/>
    <col min="11118" max="11357" width="8.625" style="389" hidden="1"/>
    <col min="11358" max="11363" width="14.875" style="389" hidden="1"/>
    <col min="11364" max="11365" width="15.875" style="389" hidden="1"/>
    <col min="11366" max="11371" width="16.125" style="389" hidden="1"/>
    <col min="11372" max="11372" width="6.125" style="389" hidden="1"/>
    <col min="11373" max="11373" width="3" style="389" hidden="1"/>
    <col min="11374" max="11613" width="8.625" style="389" hidden="1"/>
    <col min="11614" max="11619" width="14.875" style="389" hidden="1"/>
    <col min="11620" max="11621" width="15.875" style="389" hidden="1"/>
    <col min="11622" max="11627" width="16.125" style="389" hidden="1"/>
    <col min="11628" max="11628" width="6.125" style="389" hidden="1"/>
    <col min="11629" max="11629" width="3" style="389" hidden="1"/>
    <col min="11630" max="11869" width="8.625" style="389" hidden="1"/>
    <col min="11870" max="11875" width="14.875" style="389" hidden="1"/>
    <col min="11876" max="11877" width="15.875" style="389" hidden="1"/>
    <col min="11878" max="11883" width="16.125" style="389" hidden="1"/>
    <col min="11884" max="11884" width="6.125" style="389" hidden="1"/>
    <col min="11885" max="11885" width="3" style="389" hidden="1"/>
    <col min="11886" max="12125" width="8.625" style="389" hidden="1"/>
    <col min="12126" max="12131" width="14.875" style="389" hidden="1"/>
    <col min="12132" max="12133" width="15.875" style="389" hidden="1"/>
    <col min="12134" max="12139" width="16.125" style="389" hidden="1"/>
    <col min="12140" max="12140" width="6.125" style="389" hidden="1"/>
    <col min="12141" max="12141" width="3" style="389" hidden="1"/>
    <col min="12142" max="12381" width="8.625" style="389" hidden="1"/>
    <col min="12382" max="12387" width="14.875" style="389" hidden="1"/>
    <col min="12388" max="12389" width="15.875" style="389" hidden="1"/>
    <col min="12390" max="12395" width="16.125" style="389" hidden="1"/>
    <col min="12396" max="12396" width="6.125" style="389" hidden="1"/>
    <col min="12397" max="12397" width="3" style="389" hidden="1"/>
    <col min="12398" max="12637" width="8.625" style="389" hidden="1"/>
    <col min="12638" max="12643" width="14.875" style="389" hidden="1"/>
    <col min="12644" max="12645" width="15.875" style="389" hidden="1"/>
    <col min="12646" max="12651" width="16.125" style="389" hidden="1"/>
    <col min="12652" max="12652" width="6.125" style="389" hidden="1"/>
    <col min="12653" max="12653" width="3" style="389" hidden="1"/>
    <col min="12654" max="12893" width="8.625" style="389" hidden="1"/>
    <col min="12894" max="12899" width="14.875" style="389" hidden="1"/>
    <col min="12900" max="12901" width="15.875" style="389" hidden="1"/>
    <col min="12902" max="12907" width="16.125" style="389" hidden="1"/>
    <col min="12908" max="12908" width="6.125" style="389" hidden="1"/>
    <col min="12909" max="12909" width="3" style="389" hidden="1"/>
    <col min="12910" max="13149" width="8.625" style="389" hidden="1"/>
    <col min="13150" max="13155" width="14.875" style="389" hidden="1"/>
    <col min="13156" max="13157" width="15.875" style="389" hidden="1"/>
    <col min="13158" max="13163" width="16.125" style="389" hidden="1"/>
    <col min="13164" max="13164" width="6.125" style="389" hidden="1"/>
    <col min="13165" max="13165" width="3" style="389" hidden="1"/>
    <col min="13166" max="13405" width="8.625" style="389" hidden="1"/>
    <col min="13406" max="13411" width="14.875" style="389" hidden="1"/>
    <col min="13412" max="13413" width="15.875" style="389" hidden="1"/>
    <col min="13414" max="13419" width="16.125" style="389" hidden="1"/>
    <col min="13420" max="13420" width="6.125" style="389" hidden="1"/>
    <col min="13421" max="13421" width="3" style="389" hidden="1"/>
    <col min="13422" max="13661" width="8.625" style="389" hidden="1"/>
    <col min="13662" max="13667" width="14.875" style="389" hidden="1"/>
    <col min="13668" max="13669" width="15.875" style="389" hidden="1"/>
    <col min="13670" max="13675" width="16.125" style="389" hidden="1"/>
    <col min="13676" max="13676" width="6.125" style="389" hidden="1"/>
    <col min="13677" max="13677" width="3" style="389" hidden="1"/>
    <col min="13678" max="13917" width="8.625" style="389" hidden="1"/>
    <col min="13918" max="13923" width="14.875" style="389" hidden="1"/>
    <col min="13924" max="13925" width="15.875" style="389" hidden="1"/>
    <col min="13926" max="13931" width="16.125" style="389" hidden="1"/>
    <col min="13932" max="13932" width="6.125" style="389" hidden="1"/>
    <col min="13933" max="13933" width="3" style="389" hidden="1"/>
    <col min="13934" max="14173" width="8.625" style="389" hidden="1"/>
    <col min="14174" max="14179" width="14.875" style="389" hidden="1"/>
    <col min="14180" max="14181" width="15.875" style="389" hidden="1"/>
    <col min="14182" max="14187" width="16.125" style="389" hidden="1"/>
    <col min="14188" max="14188" width="6.125" style="389" hidden="1"/>
    <col min="14189" max="14189" width="3" style="389" hidden="1"/>
    <col min="14190" max="14429" width="8.625" style="389" hidden="1"/>
    <col min="14430" max="14435" width="14.875" style="389" hidden="1"/>
    <col min="14436" max="14437" width="15.875" style="389" hidden="1"/>
    <col min="14438" max="14443" width="16.125" style="389" hidden="1"/>
    <col min="14444" max="14444" width="6.125" style="389" hidden="1"/>
    <col min="14445" max="14445" width="3" style="389" hidden="1"/>
    <col min="14446" max="14685" width="8.625" style="389" hidden="1"/>
    <col min="14686" max="14691" width="14.875" style="389" hidden="1"/>
    <col min="14692" max="14693" width="15.875" style="389" hidden="1"/>
    <col min="14694" max="14699" width="16.125" style="389" hidden="1"/>
    <col min="14700" max="14700" width="6.125" style="389" hidden="1"/>
    <col min="14701" max="14701" width="3" style="389" hidden="1"/>
    <col min="14702" max="14941" width="8.625" style="389" hidden="1"/>
    <col min="14942" max="14947" width="14.875" style="389" hidden="1"/>
    <col min="14948" max="14949" width="15.875" style="389" hidden="1"/>
    <col min="14950" max="14955" width="16.125" style="389" hidden="1"/>
    <col min="14956" max="14956" width="6.125" style="389" hidden="1"/>
    <col min="14957" max="14957" width="3" style="389" hidden="1"/>
    <col min="14958" max="15197" width="8.625" style="389" hidden="1"/>
    <col min="15198" max="15203" width="14.875" style="389" hidden="1"/>
    <col min="15204" max="15205" width="15.875" style="389" hidden="1"/>
    <col min="15206" max="15211" width="16.125" style="389" hidden="1"/>
    <col min="15212" max="15212" width="6.125" style="389" hidden="1"/>
    <col min="15213" max="15213" width="3" style="389" hidden="1"/>
    <col min="15214" max="15453" width="8.625" style="389" hidden="1"/>
    <col min="15454" max="15459" width="14.875" style="389" hidden="1"/>
    <col min="15460" max="15461" width="15.875" style="389" hidden="1"/>
    <col min="15462" max="15467" width="16.125" style="389" hidden="1"/>
    <col min="15468" max="15468" width="6.125" style="389" hidden="1"/>
    <col min="15469" max="15469" width="3" style="389" hidden="1"/>
    <col min="15470" max="15709" width="8.625" style="389" hidden="1"/>
    <col min="15710" max="15715" width="14.875" style="389" hidden="1"/>
    <col min="15716" max="15717" width="15.875" style="389" hidden="1"/>
    <col min="15718" max="15723" width="16.125" style="389" hidden="1"/>
    <col min="15724" max="15724" width="6.125" style="389" hidden="1"/>
    <col min="15725" max="15725" width="3" style="389" hidden="1"/>
    <col min="15726" max="15965" width="8.625" style="389" hidden="1"/>
    <col min="15966" max="15971" width="14.875" style="389" hidden="1"/>
    <col min="15972" max="15973" width="15.875" style="389" hidden="1"/>
    <col min="15974" max="15979" width="16.125" style="389" hidden="1"/>
    <col min="15980" max="15980" width="6.125" style="389" hidden="1"/>
    <col min="15981" max="15981" width="3" style="389" hidden="1"/>
    <col min="15982" max="16221" width="8.625" style="389" hidden="1"/>
    <col min="16222" max="16227" width="14.875" style="389" hidden="1"/>
    <col min="16228" max="16229" width="15.875" style="389" hidden="1"/>
    <col min="16230" max="16235" width="16.125" style="389" hidden="1"/>
    <col min="16236" max="16236" width="6.125" style="389" hidden="1"/>
    <col min="16237" max="16237" width="3" style="389" hidden="1"/>
    <col min="16238" max="16384" width="8.625" style="389" hidden="1"/>
  </cols>
  <sheetData>
    <row r="1" spans="1:143" ht="42.75" customHeight="1" x14ac:dyDescent="0.15">
      <c r="A1" s="387"/>
      <c r="B1" s="388"/>
      <c r="DD1" s="389"/>
      <c r="DE1" s="389"/>
    </row>
    <row r="2" spans="1:143" ht="25.5" customHeight="1" x14ac:dyDescent="0.15">
      <c r="A2" s="390"/>
      <c r="C2" s="390"/>
      <c r="O2" s="390"/>
      <c r="P2" s="390"/>
      <c r="Q2" s="390"/>
      <c r="R2" s="390"/>
      <c r="S2" s="390"/>
      <c r="T2" s="390"/>
      <c r="U2" s="390"/>
      <c r="V2" s="390"/>
      <c r="W2" s="390"/>
      <c r="X2" s="390"/>
      <c r="Y2" s="390"/>
      <c r="Z2" s="390"/>
      <c r="AA2" s="390"/>
      <c r="AB2" s="390"/>
      <c r="AC2" s="390"/>
      <c r="AD2" s="390"/>
      <c r="AE2" s="390"/>
      <c r="AF2" s="390"/>
      <c r="AG2" s="390"/>
      <c r="AH2" s="390"/>
      <c r="AI2" s="390"/>
      <c r="AU2" s="390"/>
      <c r="BG2" s="390"/>
      <c r="BS2" s="390"/>
      <c r="CE2" s="390"/>
      <c r="CQ2" s="390"/>
      <c r="DD2" s="389"/>
      <c r="DE2" s="389"/>
    </row>
    <row r="3" spans="1:143" ht="25.5" customHeight="1" x14ac:dyDescent="0.15">
      <c r="A3" s="390"/>
      <c r="C3" s="390"/>
      <c r="O3" s="390"/>
      <c r="P3" s="390"/>
      <c r="Q3" s="390"/>
      <c r="R3" s="390"/>
      <c r="S3" s="390"/>
      <c r="T3" s="390"/>
      <c r="U3" s="390"/>
      <c r="V3" s="390"/>
      <c r="W3" s="390"/>
      <c r="X3" s="390"/>
      <c r="Y3" s="390"/>
      <c r="Z3" s="390"/>
      <c r="AA3" s="390"/>
      <c r="AB3" s="390"/>
      <c r="AC3" s="390"/>
      <c r="AD3" s="390"/>
      <c r="AE3" s="390"/>
      <c r="AF3" s="390"/>
      <c r="AG3" s="390"/>
      <c r="AH3" s="390"/>
      <c r="AI3" s="390"/>
      <c r="AU3" s="390"/>
      <c r="BG3" s="390"/>
      <c r="BS3" s="390"/>
      <c r="CE3" s="390"/>
      <c r="CQ3" s="390"/>
      <c r="DD3" s="389"/>
      <c r="DE3" s="389"/>
    </row>
    <row r="4" spans="1:143" s="289" customFormat="1" x14ac:dyDescent="0.15">
      <c r="A4" s="390"/>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390"/>
      <c r="AN4" s="390"/>
      <c r="AO4" s="390"/>
      <c r="AP4" s="390"/>
      <c r="AQ4" s="390"/>
      <c r="AR4" s="390"/>
      <c r="AS4" s="390"/>
      <c r="AT4" s="390"/>
      <c r="AU4" s="390"/>
      <c r="AV4" s="390"/>
      <c r="AW4" s="390"/>
      <c r="AX4" s="390"/>
      <c r="AY4" s="390"/>
      <c r="AZ4" s="390"/>
      <c r="BA4" s="390"/>
      <c r="BB4" s="390"/>
      <c r="BC4" s="390"/>
      <c r="BD4" s="390"/>
      <c r="BE4" s="390"/>
      <c r="BF4" s="390"/>
      <c r="BG4" s="390"/>
      <c r="BH4" s="390"/>
      <c r="BI4" s="390"/>
      <c r="BJ4" s="390"/>
      <c r="BK4" s="390"/>
      <c r="BL4" s="390"/>
      <c r="BM4" s="390"/>
      <c r="BN4" s="390"/>
      <c r="BO4" s="390"/>
      <c r="BP4" s="390"/>
      <c r="BQ4" s="390"/>
      <c r="BR4" s="390"/>
      <c r="BS4" s="390"/>
      <c r="BT4" s="390"/>
      <c r="BU4" s="390"/>
      <c r="BV4" s="390"/>
      <c r="BW4" s="390"/>
      <c r="BX4" s="390"/>
      <c r="BY4" s="390"/>
      <c r="BZ4" s="390"/>
      <c r="CA4" s="390"/>
      <c r="CB4" s="390"/>
      <c r="CC4" s="390"/>
      <c r="CD4" s="390"/>
      <c r="CE4" s="390"/>
      <c r="CF4" s="390"/>
      <c r="CG4" s="390"/>
      <c r="CH4" s="390"/>
      <c r="CI4" s="390"/>
      <c r="CJ4" s="390"/>
      <c r="CK4" s="390"/>
      <c r="CL4" s="390"/>
      <c r="CM4" s="390"/>
      <c r="CN4" s="390"/>
      <c r="CO4" s="390"/>
      <c r="CP4" s="390"/>
      <c r="CQ4" s="390"/>
      <c r="CR4" s="390"/>
      <c r="CS4" s="390"/>
      <c r="CT4" s="390"/>
      <c r="CU4" s="390"/>
      <c r="CV4" s="390"/>
      <c r="CW4" s="390"/>
      <c r="CX4" s="390"/>
      <c r="CY4" s="390"/>
      <c r="CZ4" s="390"/>
      <c r="DA4" s="390"/>
      <c r="DB4" s="390"/>
      <c r="DC4" s="390"/>
      <c r="DD4" s="390"/>
      <c r="DE4" s="390"/>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390"/>
      <c r="BX5" s="390"/>
      <c r="BY5" s="390"/>
      <c r="BZ5" s="390"/>
      <c r="CA5" s="390"/>
      <c r="CB5" s="390"/>
      <c r="CC5" s="390"/>
      <c r="CD5" s="390"/>
      <c r="CE5" s="390"/>
      <c r="CF5" s="390"/>
      <c r="CG5" s="390"/>
      <c r="CH5" s="390"/>
      <c r="CI5" s="390"/>
      <c r="CJ5" s="390"/>
      <c r="CK5" s="390"/>
      <c r="CL5" s="390"/>
      <c r="CM5" s="390"/>
      <c r="CN5" s="390"/>
      <c r="CO5" s="390"/>
      <c r="CP5" s="390"/>
      <c r="CQ5" s="390"/>
      <c r="CR5" s="390"/>
      <c r="CS5" s="390"/>
      <c r="CT5" s="390"/>
      <c r="CU5" s="390"/>
      <c r="CV5" s="390"/>
      <c r="CW5" s="390"/>
      <c r="CX5" s="390"/>
      <c r="CY5" s="390"/>
      <c r="CZ5" s="390"/>
      <c r="DA5" s="390"/>
      <c r="DB5" s="390"/>
      <c r="DC5" s="390"/>
      <c r="DD5" s="390"/>
      <c r="DE5" s="390"/>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90"/>
      <c r="B6" s="390"/>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390"/>
      <c r="BZ6" s="390"/>
      <c r="CA6" s="390"/>
      <c r="CB6" s="390"/>
      <c r="CC6" s="390"/>
      <c r="CD6" s="390"/>
      <c r="CE6" s="390"/>
      <c r="CF6" s="390"/>
      <c r="CG6" s="390"/>
      <c r="CH6" s="390"/>
      <c r="CI6" s="390"/>
      <c r="CJ6" s="390"/>
      <c r="CK6" s="390"/>
      <c r="CL6" s="390"/>
      <c r="CM6" s="390"/>
      <c r="CN6" s="390"/>
      <c r="CO6" s="390"/>
      <c r="CP6" s="390"/>
      <c r="CQ6" s="390"/>
      <c r="CR6" s="390"/>
      <c r="CS6" s="390"/>
      <c r="CT6" s="390"/>
      <c r="CU6" s="390"/>
      <c r="CV6" s="390"/>
      <c r="CW6" s="390"/>
      <c r="CX6" s="390"/>
      <c r="CY6" s="390"/>
      <c r="CZ6" s="390"/>
      <c r="DA6" s="390"/>
      <c r="DB6" s="390"/>
      <c r="DC6" s="390"/>
      <c r="DD6" s="390"/>
      <c r="DE6" s="390"/>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90"/>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c r="CT7" s="390"/>
      <c r="CU7" s="390"/>
      <c r="CV7" s="390"/>
      <c r="CW7" s="390"/>
      <c r="CX7" s="390"/>
      <c r="CY7" s="390"/>
      <c r="CZ7" s="390"/>
      <c r="DA7" s="390"/>
      <c r="DB7" s="390"/>
      <c r="DC7" s="390"/>
      <c r="DD7" s="390"/>
      <c r="DE7" s="390"/>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90"/>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0"/>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90"/>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90"/>
      <c r="BI9" s="390"/>
      <c r="BJ9" s="390"/>
      <c r="BK9" s="390"/>
      <c r="BL9" s="390"/>
      <c r="BM9" s="390"/>
      <c r="BN9" s="390"/>
      <c r="BO9" s="390"/>
      <c r="BP9" s="390"/>
      <c r="BQ9" s="390"/>
      <c r="BR9" s="390"/>
      <c r="BS9" s="390"/>
      <c r="BT9" s="390"/>
      <c r="BU9" s="390"/>
      <c r="BV9" s="390"/>
      <c r="BW9" s="390"/>
      <c r="BX9" s="390"/>
      <c r="BY9" s="390"/>
      <c r="BZ9" s="390"/>
      <c r="CA9" s="390"/>
      <c r="CB9" s="390"/>
      <c r="CC9" s="390"/>
      <c r="CD9" s="390"/>
      <c r="CE9" s="390"/>
      <c r="CF9" s="390"/>
      <c r="CG9" s="390"/>
      <c r="CH9" s="390"/>
      <c r="CI9" s="390"/>
      <c r="CJ9" s="390"/>
      <c r="CK9" s="390"/>
      <c r="CL9" s="390"/>
      <c r="CM9" s="390"/>
      <c r="CN9" s="390"/>
      <c r="CO9" s="390"/>
      <c r="CP9" s="390"/>
      <c r="CQ9" s="390"/>
      <c r="CR9" s="390"/>
      <c r="CS9" s="390"/>
      <c r="CT9" s="390"/>
      <c r="CU9" s="390"/>
      <c r="CV9" s="390"/>
      <c r="CW9" s="390"/>
      <c r="CX9" s="390"/>
      <c r="CY9" s="390"/>
      <c r="CZ9" s="390"/>
      <c r="DA9" s="390"/>
      <c r="DB9" s="390"/>
      <c r="DC9" s="390"/>
      <c r="DD9" s="390"/>
      <c r="DE9" s="390"/>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90"/>
      <c r="B10" s="390"/>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390"/>
      <c r="BB10" s="390"/>
      <c r="BC10" s="390"/>
      <c r="BD10" s="390"/>
      <c r="BE10" s="390"/>
      <c r="BF10" s="390"/>
      <c r="BG10" s="390"/>
      <c r="BH10" s="390"/>
      <c r="BI10" s="390"/>
      <c r="BJ10" s="390"/>
      <c r="BK10" s="390"/>
      <c r="BL10" s="390"/>
      <c r="BM10" s="390"/>
      <c r="BN10" s="390"/>
      <c r="BO10" s="390"/>
      <c r="BP10" s="390"/>
      <c r="BQ10" s="390"/>
      <c r="BR10" s="390"/>
      <c r="BS10" s="390"/>
      <c r="BT10" s="390"/>
      <c r="BU10" s="390"/>
      <c r="BV10" s="390"/>
      <c r="BW10" s="390"/>
      <c r="BX10" s="390"/>
      <c r="BY10" s="390"/>
      <c r="BZ10" s="390"/>
      <c r="CA10" s="390"/>
      <c r="CB10" s="390"/>
      <c r="CC10" s="390"/>
      <c r="CD10" s="390"/>
      <c r="CE10" s="390"/>
      <c r="CF10" s="390"/>
      <c r="CG10" s="390"/>
      <c r="CH10" s="390"/>
      <c r="CI10" s="390"/>
      <c r="CJ10" s="390"/>
      <c r="CK10" s="390"/>
      <c r="CL10" s="390"/>
      <c r="CM10" s="390"/>
      <c r="CN10" s="390"/>
      <c r="CO10" s="390"/>
      <c r="CP10" s="390"/>
      <c r="CQ10" s="390"/>
      <c r="CR10" s="390"/>
      <c r="CS10" s="390"/>
      <c r="CT10" s="390"/>
      <c r="CU10" s="390"/>
      <c r="CV10" s="390"/>
      <c r="CW10" s="390"/>
      <c r="CX10" s="390"/>
      <c r="CY10" s="390"/>
      <c r="CZ10" s="390"/>
      <c r="DA10" s="390"/>
      <c r="DB10" s="390"/>
      <c r="DC10" s="390"/>
      <c r="DD10" s="390"/>
      <c r="DE10" s="390"/>
      <c r="DF10" s="290"/>
      <c r="DG10" s="290"/>
      <c r="DH10" s="290"/>
      <c r="DI10" s="290"/>
      <c r="DJ10" s="290"/>
      <c r="DK10" s="290"/>
      <c r="DL10" s="290"/>
      <c r="DM10" s="290"/>
      <c r="DN10" s="290"/>
      <c r="DO10" s="290"/>
      <c r="DP10" s="290"/>
      <c r="DQ10" s="290"/>
      <c r="DR10" s="290"/>
      <c r="DS10" s="290"/>
      <c r="DT10" s="290"/>
      <c r="DU10" s="290"/>
      <c r="DV10" s="290"/>
      <c r="DW10" s="290"/>
      <c r="EM10" s="289" t="s">
        <v>621</v>
      </c>
    </row>
    <row r="11" spans="1:143" s="289" customFormat="1" x14ac:dyDescent="0.15">
      <c r="A11" s="390"/>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390"/>
      <c r="BQ11" s="390"/>
      <c r="BR11" s="390"/>
      <c r="BS11" s="390"/>
      <c r="BT11" s="390"/>
      <c r="BU11" s="390"/>
      <c r="BV11" s="390"/>
      <c r="BW11" s="390"/>
      <c r="BX11" s="390"/>
      <c r="BY11" s="390"/>
      <c r="BZ11" s="390"/>
      <c r="CA11" s="390"/>
      <c r="CB11" s="390"/>
      <c r="CC11" s="390"/>
      <c r="CD11" s="390"/>
      <c r="CE11" s="390"/>
      <c r="CF11" s="390"/>
      <c r="CG11" s="390"/>
      <c r="CH11" s="390"/>
      <c r="CI11" s="390"/>
      <c r="CJ11" s="390"/>
      <c r="CK11" s="390"/>
      <c r="CL11" s="390"/>
      <c r="CM11" s="390"/>
      <c r="CN11" s="390"/>
      <c r="CO11" s="390"/>
      <c r="CP11" s="390"/>
      <c r="CQ11" s="390"/>
      <c r="CR11" s="390"/>
      <c r="CS11" s="390"/>
      <c r="CT11" s="390"/>
      <c r="CU11" s="390"/>
      <c r="CV11" s="390"/>
      <c r="CW11" s="390"/>
      <c r="CX11" s="390"/>
      <c r="CY11" s="390"/>
      <c r="CZ11" s="390"/>
      <c r="DA11" s="390"/>
      <c r="DB11" s="390"/>
      <c r="DC11" s="390"/>
      <c r="DD11" s="390"/>
      <c r="DE11" s="390"/>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90"/>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390"/>
      <c r="BD12" s="390"/>
      <c r="BE12" s="390"/>
      <c r="BF12" s="390"/>
      <c r="BG12" s="390"/>
      <c r="BH12" s="390"/>
      <c r="BI12" s="390"/>
      <c r="BJ12" s="390"/>
      <c r="BK12" s="390"/>
      <c r="BL12" s="390"/>
      <c r="BM12" s="390"/>
      <c r="BN12" s="390"/>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390"/>
      <c r="CR12" s="390"/>
      <c r="CS12" s="390"/>
      <c r="CT12" s="390"/>
      <c r="CU12" s="390"/>
      <c r="CV12" s="390"/>
      <c r="CW12" s="390"/>
      <c r="CX12" s="390"/>
      <c r="CY12" s="390"/>
      <c r="CZ12" s="390"/>
      <c r="DA12" s="390"/>
      <c r="DB12" s="390"/>
      <c r="DC12" s="390"/>
      <c r="DD12" s="390"/>
      <c r="DE12" s="390"/>
      <c r="DF12" s="290"/>
      <c r="DG12" s="290"/>
      <c r="DH12" s="290"/>
      <c r="DI12" s="290"/>
      <c r="DJ12" s="290"/>
      <c r="DK12" s="290"/>
      <c r="DL12" s="290"/>
      <c r="DM12" s="290"/>
      <c r="DN12" s="290"/>
      <c r="DO12" s="290"/>
      <c r="DP12" s="290"/>
      <c r="DQ12" s="290"/>
      <c r="DR12" s="290"/>
      <c r="DS12" s="290"/>
      <c r="DT12" s="290"/>
      <c r="DU12" s="290"/>
      <c r="DV12" s="290"/>
      <c r="DW12" s="290"/>
      <c r="EM12" s="289" t="s">
        <v>621</v>
      </c>
    </row>
    <row r="13" spans="1:143" s="289" customFormat="1" x14ac:dyDescent="0.15">
      <c r="A13" s="390"/>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90"/>
      <c r="B14" s="390"/>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390"/>
      <c r="BD14" s="390"/>
      <c r="BE14" s="390"/>
      <c r="BF14" s="390"/>
      <c r="BG14" s="390"/>
      <c r="BH14" s="390"/>
      <c r="BI14" s="390"/>
      <c r="BJ14" s="390"/>
      <c r="BK14" s="390"/>
      <c r="BL14" s="390"/>
      <c r="BM14" s="390"/>
      <c r="BN14" s="390"/>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9"/>
      <c r="B15" s="390"/>
      <c r="C15" s="390"/>
      <c r="D15" s="390"/>
      <c r="E15" s="390"/>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390"/>
      <c r="AY15" s="390"/>
      <c r="AZ15" s="390"/>
      <c r="BA15" s="390"/>
      <c r="BB15" s="390"/>
      <c r="BC15" s="390"/>
      <c r="BD15" s="390"/>
      <c r="BE15" s="390"/>
      <c r="BF15" s="390"/>
      <c r="BG15" s="390"/>
      <c r="BH15" s="390"/>
      <c r="BI15" s="390"/>
      <c r="BJ15" s="390"/>
      <c r="BK15" s="390"/>
      <c r="BL15" s="390"/>
      <c r="BM15" s="390"/>
      <c r="BN15" s="390"/>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9"/>
      <c r="B16" s="390"/>
      <c r="C16" s="390"/>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0"/>
      <c r="AY16" s="390"/>
      <c r="AZ16" s="390"/>
      <c r="BA16" s="390"/>
      <c r="BB16" s="390"/>
      <c r="BC16" s="390"/>
      <c r="BD16" s="390"/>
      <c r="BE16" s="390"/>
      <c r="BF16" s="390"/>
      <c r="BG16" s="390"/>
      <c r="BH16" s="390"/>
      <c r="BI16" s="390"/>
      <c r="BJ16" s="390"/>
      <c r="BK16" s="390"/>
      <c r="BL16" s="390"/>
      <c r="BM16" s="390"/>
      <c r="BN16" s="390"/>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9"/>
      <c r="B17" s="390"/>
      <c r="C17" s="390"/>
      <c r="D17" s="390"/>
      <c r="E17" s="390"/>
      <c r="F17" s="390"/>
      <c r="G17" s="390"/>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390"/>
      <c r="AF17" s="390"/>
      <c r="AG17" s="390"/>
      <c r="AH17" s="390"/>
      <c r="AI17" s="390"/>
      <c r="AJ17" s="390"/>
      <c r="AK17" s="390"/>
      <c r="AL17" s="390"/>
      <c r="AM17" s="390"/>
      <c r="AN17" s="390"/>
      <c r="AO17" s="390"/>
      <c r="AP17" s="390"/>
      <c r="AQ17" s="390"/>
      <c r="AR17" s="390"/>
      <c r="AS17" s="390"/>
      <c r="AT17" s="390"/>
      <c r="AU17" s="390"/>
      <c r="AV17" s="390"/>
      <c r="AW17" s="390"/>
      <c r="AX17" s="390"/>
      <c r="AY17" s="390"/>
      <c r="AZ17" s="390"/>
      <c r="BA17" s="390"/>
      <c r="BB17" s="390"/>
      <c r="BC17" s="390"/>
      <c r="BD17" s="390"/>
      <c r="BE17" s="390"/>
      <c r="BF17" s="390"/>
      <c r="BG17" s="390"/>
      <c r="BH17" s="390"/>
      <c r="BI17" s="390"/>
      <c r="BJ17" s="390"/>
      <c r="BK17" s="390"/>
      <c r="BL17" s="390"/>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9"/>
      <c r="B18" s="390"/>
      <c r="C18" s="390"/>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0"/>
      <c r="AS18" s="390"/>
      <c r="AT18" s="390"/>
      <c r="AU18" s="390"/>
      <c r="AV18" s="390"/>
      <c r="AW18" s="390"/>
      <c r="AX18" s="390"/>
      <c r="AY18" s="390"/>
      <c r="AZ18" s="390"/>
      <c r="BA18" s="390"/>
      <c r="BB18" s="390"/>
      <c r="BC18" s="390"/>
      <c r="BD18" s="390"/>
      <c r="BE18" s="390"/>
      <c r="BF18" s="390"/>
      <c r="BG18" s="390"/>
      <c r="BH18" s="390"/>
      <c r="BI18" s="390"/>
      <c r="BJ18" s="390"/>
      <c r="BK18" s="390"/>
      <c r="BL18" s="390"/>
      <c r="BM18" s="390"/>
      <c r="BN18" s="390"/>
      <c r="BO18" s="390"/>
      <c r="BP18" s="390"/>
      <c r="BQ18" s="390"/>
      <c r="BR18" s="390"/>
      <c r="BS18" s="390"/>
      <c r="BT18" s="390"/>
      <c r="BU18" s="390"/>
      <c r="BV18" s="390"/>
      <c r="BW18" s="390"/>
      <c r="BX18" s="390"/>
      <c r="BY18" s="390"/>
      <c r="BZ18" s="390"/>
      <c r="CA18" s="390"/>
      <c r="CB18" s="390"/>
      <c r="CC18" s="390"/>
      <c r="CD18" s="390"/>
      <c r="CE18" s="390"/>
      <c r="CF18" s="390"/>
      <c r="CG18" s="390"/>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9"/>
      <c r="DE19" s="389"/>
    </row>
    <row r="20" spans="1:351" x14ac:dyDescent="0.15">
      <c r="DD20" s="389"/>
      <c r="DE20" s="389"/>
    </row>
    <row r="21" spans="1:351" ht="17.25" x14ac:dyDescent="0.15">
      <c r="B21" s="391"/>
      <c r="C21" s="392"/>
      <c r="D21" s="392"/>
      <c r="E21" s="392"/>
      <c r="F21" s="392"/>
      <c r="G21" s="392"/>
      <c r="H21" s="392"/>
      <c r="I21" s="392"/>
      <c r="J21" s="392"/>
      <c r="K21" s="392"/>
      <c r="L21" s="392"/>
      <c r="M21" s="392"/>
      <c r="N21" s="393"/>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3"/>
      <c r="AU21" s="392"/>
      <c r="AV21" s="392"/>
      <c r="AW21" s="392"/>
      <c r="AX21" s="392"/>
      <c r="AY21" s="392"/>
      <c r="AZ21" s="392"/>
      <c r="BA21" s="392"/>
      <c r="BB21" s="392"/>
      <c r="BC21" s="392"/>
      <c r="BD21" s="392"/>
      <c r="BE21" s="392"/>
      <c r="BF21" s="393"/>
      <c r="BG21" s="392"/>
      <c r="BH21" s="392"/>
      <c r="BI21" s="392"/>
      <c r="BJ21" s="392"/>
      <c r="BK21" s="392"/>
      <c r="BL21" s="392"/>
      <c r="BM21" s="392"/>
      <c r="BN21" s="392"/>
      <c r="BO21" s="392"/>
      <c r="BP21" s="392"/>
      <c r="BQ21" s="392"/>
      <c r="BR21" s="393"/>
      <c r="BS21" s="392"/>
      <c r="BT21" s="392"/>
      <c r="BU21" s="392"/>
      <c r="BV21" s="392"/>
      <c r="BW21" s="392"/>
      <c r="BX21" s="392"/>
      <c r="BY21" s="392"/>
      <c r="BZ21" s="392"/>
      <c r="CA21" s="392"/>
      <c r="CB21" s="392"/>
      <c r="CC21" s="392"/>
      <c r="CD21" s="393"/>
      <c r="CE21" s="392"/>
      <c r="CF21" s="392"/>
      <c r="CG21" s="392"/>
      <c r="CH21" s="392"/>
      <c r="CI21" s="392"/>
      <c r="CJ21" s="392"/>
      <c r="CK21" s="392"/>
      <c r="CL21" s="392"/>
      <c r="CM21" s="392"/>
      <c r="CN21" s="392"/>
      <c r="CO21" s="392"/>
      <c r="CP21" s="393"/>
      <c r="CQ21" s="392"/>
      <c r="CR21" s="392"/>
      <c r="CS21" s="392"/>
      <c r="CT21" s="392"/>
      <c r="CU21" s="392"/>
      <c r="CV21" s="392"/>
      <c r="CW21" s="392"/>
      <c r="CX21" s="392"/>
      <c r="CY21" s="392"/>
      <c r="CZ21" s="392"/>
      <c r="DA21" s="392"/>
      <c r="DB21" s="393"/>
      <c r="DC21" s="392"/>
      <c r="DD21" s="394"/>
      <c r="DE21" s="389"/>
      <c r="MM21" s="395"/>
    </row>
    <row r="22" spans="1:351" ht="17.25" x14ac:dyDescent="0.15">
      <c r="B22" s="396"/>
      <c r="MM22" s="395"/>
    </row>
    <row r="23" spans="1:351" x14ac:dyDescent="0.15">
      <c r="B23" s="396"/>
    </row>
    <row r="24" spans="1:351" x14ac:dyDescent="0.15">
      <c r="B24" s="396"/>
    </row>
    <row r="25" spans="1:351" x14ac:dyDescent="0.15">
      <c r="B25" s="396"/>
    </row>
    <row r="26" spans="1:351" x14ac:dyDescent="0.15">
      <c r="B26" s="396"/>
    </row>
    <row r="27" spans="1:351" x14ac:dyDescent="0.15">
      <c r="B27" s="396"/>
    </row>
    <row r="28" spans="1:351" x14ac:dyDescent="0.15">
      <c r="B28" s="396"/>
    </row>
    <row r="29" spans="1:351" x14ac:dyDescent="0.15">
      <c r="B29" s="396"/>
    </row>
    <row r="30" spans="1:351" x14ac:dyDescent="0.15">
      <c r="B30" s="396"/>
    </row>
    <row r="31" spans="1:351" x14ac:dyDescent="0.15">
      <c r="B31" s="396"/>
    </row>
    <row r="32" spans="1:351" x14ac:dyDescent="0.15">
      <c r="B32" s="396"/>
    </row>
    <row r="33" spans="2:109" x14ac:dyDescent="0.15">
      <c r="B33" s="396"/>
    </row>
    <row r="34" spans="2:109" x14ac:dyDescent="0.15">
      <c r="B34" s="396"/>
    </row>
    <row r="35" spans="2:109" x14ac:dyDescent="0.15">
      <c r="B35" s="396"/>
    </row>
    <row r="36" spans="2:109" x14ac:dyDescent="0.15">
      <c r="B36" s="396"/>
    </row>
    <row r="37" spans="2:109" x14ac:dyDescent="0.15">
      <c r="B37" s="396"/>
    </row>
    <row r="38" spans="2:109" x14ac:dyDescent="0.15">
      <c r="B38" s="396"/>
    </row>
    <row r="39" spans="2:109" x14ac:dyDescent="0.15">
      <c r="B39" s="398"/>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c r="CH39" s="399"/>
      <c r="CI39" s="399"/>
      <c r="CJ39" s="399"/>
      <c r="CK39" s="399"/>
      <c r="CL39" s="399"/>
      <c r="CM39" s="399"/>
      <c r="CN39" s="399"/>
      <c r="CO39" s="399"/>
      <c r="CP39" s="399"/>
      <c r="CQ39" s="399"/>
      <c r="CR39" s="399"/>
      <c r="CS39" s="399"/>
      <c r="CT39" s="399"/>
      <c r="CU39" s="399"/>
      <c r="CV39" s="399"/>
      <c r="CW39" s="399"/>
      <c r="CX39" s="399"/>
      <c r="CY39" s="399"/>
      <c r="CZ39" s="399"/>
      <c r="DA39" s="399"/>
      <c r="DB39" s="399"/>
      <c r="DC39" s="399"/>
      <c r="DD39" s="400"/>
    </row>
    <row r="40" spans="2:109" x14ac:dyDescent="0.15">
      <c r="B40" s="401"/>
      <c r="DD40" s="401"/>
      <c r="DE40" s="389"/>
    </row>
    <row r="41" spans="2:109" ht="17.25" x14ac:dyDescent="0.15">
      <c r="B41" s="402" t="s">
        <v>622</v>
      </c>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2"/>
      <c r="AT41" s="392"/>
      <c r="AU41" s="392"/>
      <c r="AV41" s="392"/>
      <c r="AW41" s="392"/>
      <c r="AX41" s="392"/>
      <c r="AY41" s="392"/>
      <c r="AZ41" s="392"/>
      <c r="BA41" s="392"/>
      <c r="BB41" s="392"/>
      <c r="BC41" s="392"/>
      <c r="BD41" s="392"/>
      <c r="BE41" s="392"/>
      <c r="BF41" s="392"/>
      <c r="BG41" s="392"/>
      <c r="BH41" s="392"/>
      <c r="BI41" s="392"/>
      <c r="BJ41" s="392"/>
      <c r="BK41" s="392"/>
      <c r="BL41" s="392"/>
      <c r="BM41" s="392"/>
      <c r="BN41" s="392"/>
      <c r="BO41" s="392"/>
      <c r="BP41" s="392"/>
      <c r="BQ41" s="392"/>
      <c r="BR41" s="392"/>
      <c r="BS41" s="392"/>
      <c r="BT41" s="392"/>
      <c r="BU41" s="392"/>
      <c r="BV41" s="392"/>
      <c r="BW41" s="392"/>
      <c r="BX41" s="392"/>
      <c r="BY41" s="392"/>
      <c r="BZ41" s="392"/>
      <c r="CA41" s="392"/>
      <c r="CB41" s="392"/>
      <c r="CC41" s="392"/>
      <c r="CD41" s="392"/>
      <c r="CE41" s="392"/>
      <c r="CF41" s="392"/>
      <c r="CG41" s="392"/>
      <c r="CH41" s="392"/>
      <c r="CI41" s="392"/>
      <c r="CJ41" s="392"/>
      <c r="CK41" s="392"/>
      <c r="CL41" s="392"/>
      <c r="CM41" s="392"/>
      <c r="CN41" s="392"/>
      <c r="CO41" s="392"/>
      <c r="CP41" s="392"/>
      <c r="CQ41" s="392"/>
      <c r="CR41" s="392"/>
      <c r="CS41" s="392"/>
      <c r="CT41" s="392"/>
      <c r="CU41" s="392"/>
      <c r="CV41" s="392"/>
      <c r="CW41" s="392"/>
      <c r="CX41" s="392"/>
      <c r="CY41" s="392"/>
      <c r="CZ41" s="392"/>
      <c r="DA41" s="392"/>
      <c r="DB41" s="392"/>
      <c r="DC41" s="392"/>
      <c r="DD41" s="394"/>
    </row>
    <row r="42" spans="2:109" x14ac:dyDescent="0.15">
      <c r="B42" s="396"/>
      <c r="G42" s="403"/>
      <c r="I42" s="404"/>
      <c r="J42" s="404"/>
      <c r="K42" s="404"/>
      <c r="AM42" s="403"/>
      <c r="AN42" s="403" t="s">
        <v>623</v>
      </c>
      <c r="AP42" s="404"/>
      <c r="AQ42" s="404"/>
      <c r="AR42" s="404"/>
      <c r="AY42" s="403"/>
      <c r="BA42" s="404"/>
      <c r="BB42" s="404"/>
      <c r="BC42" s="404"/>
      <c r="BK42" s="403"/>
      <c r="BM42" s="404"/>
      <c r="BN42" s="404"/>
      <c r="BO42" s="404"/>
      <c r="BW42" s="403"/>
      <c r="BY42" s="404"/>
      <c r="BZ42" s="404"/>
      <c r="CA42" s="404"/>
      <c r="CI42" s="403"/>
      <c r="CK42" s="404"/>
      <c r="CL42" s="404"/>
      <c r="CM42" s="404"/>
      <c r="CU42" s="403"/>
      <c r="CW42" s="404"/>
      <c r="CX42" s="404"/>
      <c r="CY42" s="404"/>
    </row>
    <row r="43" spans="2:109" ht="13.5" customHeight="1" x14ac:dyDescent="0.15">
      <c r="B43" s="396"/>
      <c r="AN43" s="1318" t="s">
        <v>634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6"/>
      <c r="H48" s="405"/>
      <c r="I48" s="405"/>
      <c r="J48" s="405"/>
      <c r="AN48" s="405"/>
      <c r="AO48" s="405"/>
      <c r="AP48" s="405"/>
      <c r="AZ48" s="405"/>
      <c r="BA48" s="405"/>
      <c r="BB48" s="405"/>
      <c r="BL48" s="405"/>
      <c r="BM48" s="405"/>
      <c r="BN48" s="405"/>
      <c r="BX48" s="405"/>
      <c r="BY48" s="405"/>
      <c r="BZ48" s="405"/>
      <c r="CJ48" s="405"/>
      <c r="CK48" s="405"/>
      <c r="CL48" s="405"/>
      <c r="CV48" s="405"/>
      <c r="CW48" s="405"/>
      <c r="CX48" s="405"/>
    </row>
    <row r="49" spans="1:109" x14ac:dyDescent="0.15">
      <c r="B49" s="396"/>
      <c r="AN49" s="389" t="s">
        <v>624</v>
      </c>
    </row>
    <row r="50" spans="1:109" x14ac:dyDescent="0.15">
      <c r="B50" s="396"/>
      <c r="G50" s="1310"/>
      <c r="H50" s="1310"/>
      <c r="I50" s="1310"/>
      <c r="J50" s="1310"/>
      <c r="K50" s="406"/>
      <c r="L50" s="406"/>
      <c r="M50" s="407"/>
      <c r="N50" s="407"/>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14" t="s">
        <v>571</v>
      </c>
      <c r="BQ50" s="1314"/>
      <c r="BR50" s="1314"/>
      <c r="BS50" s="1314"/>
      <c r="BT50" s="1314"/>
      <c r="BU50" s="1314"/>
      <c r="BV50" s="1314"/>
      <c r="BW50" s="1314"/>
      <c r="BX50" s="1314" t="s">
        <v>572</v>
      </c>
      <c r="BY50" s="1314"/>
      <c r="BZ50" s="1314"/>
      <c r="CA50" s="1314"/>
      <c r="CB50" s="1314"/>
      <c r="CC50" s="1314"/>
      <c r="CD50" s="1314"/>
      <c r="CE50" s="1314"/>
      <c r="CF50" s="1314" t="s">
        <v>573</v>
      </c>
      <c r="CG50" s="1314"/>
      <c r="CH50" s="1314"/>
      <c r="CI50" s="1314"/>
      <c r="CJ50" s="1314"/>
      <c r="CK50" s="1314"/>
      <c r="CL50" s="1314"/>
      <c r="CM50" s="1314"/>
      <c r="CN50" s="1314" t="s">
        <v>574</v>
      </c>
      <c r="CO50" s="1314"/>
      <c r="CP50" s="1314"/>
      <c r="CQ50" s="1314"/>
      <c r="CR50" s="1314"/>
      <c r="CS50" s="1314"/>
      <c r="CT50" s="1314"/>
      <c r="CU50" s="1314"/>
      <c r="CV50" s="1314" t="s">
        <v>575</v>
      </c>
      <c r="CW50" s="1314"/>
      <c r="CX50" s="1314"/>
      <c r="CY50" s="1314"/>
      <c r="CZ50" s="1314"/>
      <c r="DA50" s="1314"/>
      <c r="DB50" s="1314"/>
      <c r="DC50" s="1314"/>
    </row>
    <row r="51" spans="1:109" ht="13.5" customHeight="1" x14ac:dyDescent="0.15">
      <c r="B51" s="396"/>
      <c r="G51" s="1328"/>
      <c r="H51" s="1328"/>
      <c r="I51" s="1329"/>
      <c r="J51" s="1329"/>
      <c r="K51" s="1327"/>
      <c r="L51" s="1327"/>
      <c r="M51" s="1327"/>
      <c r="N51" s="1327"/>
      <c r="AM51" s="405"/>
      <c r="AN51" s="1317" t="s">
        <v>625</v>
      </c>
      <c r="AO51" s="1317"/>
      <c r="AP51" s="1317"/>
      <c r="AQ51" s="1317"/>
      <c r="AR51" s="1317"/>
      <c r="AS51" s="1317"/>
      <c r="AT51" s="1317"/>
      <c r="AU51" s="1317"/>
      <c r="AV51" s="1317"/>
      <c r="AW51" s="1317"/>
      <c r="AX51" s="1317"/>
      <c r="AY51" s="1317"/>
      <c r="AZ51" s="1317"/>
      <c r="BA51" s="1317"/>
      <c r="BB51" s="1317" t="s">
        <v>627</v>
      </c>
      <c r="BC51" s="1317"/>
      <c r="BD51" s="1317"/>
      <c r="BE51" s="1317"/>
      <c r="BF51" s="1317"/>
      <c r="BG51" s="1317"/>
      <c r="BH51" s="1317"/>
      <c r="BI51" s="1317"/>
      <c r="BJ51" s="1317"/>
      <c r="BK51" s="1317"/>
      <c r="BL51" s="1317"/>
      <c r="BM51" s="1317"/>
      <c r="BN51" s="1317"/>
      <c r="BO51" s="1317"/>
      <c r="BP51" s="1315"/>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5"/>
      <c r="CW51" s="1316"/>
      <c r="CX51" s="1316"/>
      <c r="CY51" s="1316"/>
      <c r="CZ51" s="1316"/>
      <c r="DA51" s="1316"/>
      <c r="DB51" s="1316"/>
      <c r="DC51" s="1316"/>
    </row>
    <row r="52" spans="1:109" x14ac:dyDescent="0.15">
      <c r="B52" s="396"/>
      <c r="G52" s="1328"/>
      <c r="H52" s="1328"/>
      <c r="I52" s="1329"/>
      <c r="J52" s="1329"/>
      <c r="K52" s="1327"/>
      <c r="L52" s="1327"/>
      <c r="M52" s="1327"/>
      <c r="N52" s="1327"/>
      <c r="AM52" s="405"/>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4"/>
      <c r="B53" s="396"/>
      <c r="G53" s="1328"/>
      <c r="H53" s="1328"/>
      <c r="I53" s="1310"/>
      <c r="J53" s="1310"/>
      <c r="K53" s="1327"/>
      <c r="L53" s="1327"/>
      <c r="M53" s="1327"/>
      <c r="N53" s="1327"/>
      <c r="AM53" s="405"/>
      <c r="AN53" s="1317"/>
      <c r="AO53" s="1317"/>
      <c r="AP53" s="1317"/>
      <c r="AQ53" s="1317"/>
      <c r="AR53" s="1317"/>
      <c r="AS53" s="1317"/>
      <c r="AT53" s="1317"/>
      <c r="AU53" s="1317"/>
      <c r="AV53" s="1317"/>
      <c r="AW53" s="1317"/>
      <c r="AX53" s="1317"/>
      <c r="AY53" s="1317"/>
      <c r="AZ53" s="1317"/>
      <c r="BA53" s="1317"/>
      <c r="BB53" s="1317" t="s">
        <v>628</v>
      </c>
      <c r="BC53" s="1317"/>
      <c r="BD53" s="1317"/>
      <c r="BE53" s="1317"/>
      <c r="BF53" s="1317"/>
      <c r="BG53" s="1317"/>
      <c r="BH53" s="1317"/>
      <c r="BI53" s="1317"/>
      <c r="BJ53" s="1317"/>
      <c r="BK53" s="1317"/>
      <c r="BL53" s="1317"/>
      <c r="BM53" s="1317"/>
      <c r="BN53" s="1317"/>
      <c r="BO53" s="1317"/>
      <c r="BP53" s="1315"/>
      <c r="BQ53" s="1316"/>
      <c r="BR53" s="1316"/>
      <c r="BS53" s="1316"/>
      <c r="BT53" s="1316"/>
      <c r="BU53" s="1316"/>
      <c r="BV53" s="1316"/>
      <c r="BW53" s="1316"/>
      <c r="BX53" s="1316">
        <v>49</v>
      </c>
      <c r="BY53" s="1316"/>
      <c r="BZ53" s="1316"/>
      <c r="CA53" s="1316"/>
      <c r="CB53" s="1316"/>
      <c r="CC53" s="1316"/>
      <c r="CD53" s="1316"/>
      <c r="CE53" s="1316"/>
      <c r="CF53" s="1316">
        <v>52.6</v>
      </c>
      <c r="CG53" s="1316"/>
      <c r="CH53" s="1316"/>
      <c r="CI53" s="1316"/>
      <c r="CJ53" s="1316"/>
      <c r="CK53" s="1316"/>
      <c r="CL53" s="1316"/>
      <c r="CM53" s="1316"/>
      <c r="CN53" s="1316">
        <v>52.7</v>
      </c>
      <c r="CO53" s="1316"/>
      <c r="CP53" s="1316"/>
      <c r="CQ53" s="1316"/>
      <c r="CR53" s="1316"/>
      <c r="CS53" s="1316"/>
      <c r="CT53" s="1316"/>
      <c r="CU53" s="1316"/>
      <c r="CV53" s="1315"/>
      <c r="CW53" s="1316"/>
      <c r="CX53" s="1316"/>
      <c r="CY53" s="1316"/>
      <c r="CZ53" s="1316"/>
      <c r="DA53" s="1316"/>
      <c r="DB53" s="1316"/>
      <c r="DC53" s="1316"/>
    </row>
    <row r="54" spans="1:109" x14ac:dyDescent="0.15">
      <c r="A54" s="404"/>
      <c r="B54" s="396"/>
      <c r="G54" s="1328"/>
      <c r="H54" s="1328"/>
      <c r="I54" s="1310"/>
      <c r="J54" s="1310"/>
      <c r="K54" s="1327"/>
      <c r="L54" s="1327"/>
      <c r="M54" s="1327"/>
      <c r="N54" s="1327"/>
      <c r="AM54" s="405"/>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4"/>
      <c r="B55" s="396"/>
      <c r="G55" s="1310"/>
      <c r="H55" s="1310"/>
      <c r="I55" s="1310"/>
      <c r="J55" s="1310"/>
      <c r="K55" s="1327"/>
      <c r="L55" s="1327"/>
      <c r="M55" s="1327"/>
      <c r="N55" s="1327"/>
      <c r="AN55" s="1314" t="s">
        <v>629</v>
      </c>
      <c r="AO55" s="1314"/>
      <c r="AP55" s="1314"/>
      <c r="AQ55" s="1314"/>
      <c r="AR55" s="1314"/>
      <c r="AS55" s="1314"/>
      <c r="AT55" s="1314"/>
      <c r="AU55" s="1314"/>
      <c r="AV55" s="1314"/>
      <c r="AW55" s="1314"/>
      <c r="AX55" s="1314"/>
      <c r="AY55" s="1314"/>
      <c r="AZ55" s="1314"/>
      <c r="BA55" s="1314"/>
      <c r="BB55" s="1317" t="s">
        <v>630</v>
      </c>
      <c r="BC55" s="1317"/>
      <c r="BD55" s="1317"/>
      <c r="BE55" s="1317"/>
      <c r="BF55" s="1317"/>
      <c r="BG55" s="1317"/>
      <c r="BH55" s="1317"/>
      <c r="BI55" s="1317"/>
      <c r="BJ55" s="1317"/>
      <c r="BK55" s="1317"/>
      <c r="BL55" s="1317"/>
      <c r="BM55" s="1317"/>
      <c r="BN55" s="1317"/>
      <c r="BO55" s="1317"/>
      <c r="BP55" s="1315"/>
      <c r="BQ55" s="1316"/>
      <c r="BR55" s="1316"/>
      <c r="BS55" s="1316"/>
      <c r="BT55" s="1316"/>
      <c r="BU55" s="1316"/>
      <c r="BV55" s="1316"/>
      <c r="BW55" s="1316"/>
      <c r="BX55" s="1316">
        <v>38.5</v>
      </c>
      <c r="BY55" s="1316"/>
      <c r="BZ55" s="1316"/>
      <c r="CA55" s="1316"/>
      <c r="CB55" s="1316"/>
      <c r="CC55" s="1316"/>
      <c r="CD55" s="1316"/>
      <c r="CE55" s="1316"/>
      <c r="CF55" s="1316">
        <v>32.799999999999997</v>
      </c>
      <c r="CG55" s="1316"/>
      <c r="CH55" s="1316"/>
      <c r="CI55" s="1316"/>
      <c r="CJ55" s="1316"/>
      <c r="CK55" s="1316"/>
      <c r="CL55" s="1316"/>
      <c r="CM55" s="1316"/>
      <c r="CN55" s="1316">
        <v>20.9</v>
      </c>
      <c r="CO55" s="1316"/>
      <c r="CP55" s="1316"/>
      <c r="CQ55" s="1316"/>
      <c r="CR55" s="1316"/>
      <c r="CS55" s="1316"/>
      <c r="CT55" s="1316"/>
      <c r="CU55" s="1316"/>
      <c r="CV55" s="1315"/>
      <c r="CW55" s="1316"/>
      <c r="CX55" s="1316"/>
      <c r="CY55" s="1316"/>
      <c r="CZ55" s="1316"/>
      <c r="DA55" s="1316"/>
      <c r="DB55" s="1316"/>
      <c r="DC55" s="1316"/>
    </row>
    <row r="56" spans="1:109" x14ac:dyDescent="0.15">
      <c r="A56" s="404"/>
      <c r="B56" s="396"/>
      <c r="G56" s="1310"/>
      <c r="H56" s="1310"/>
      <c r="I56" s="1310"/>
      <c r="J56" s="1310"/>
      <c r="K56" s="1327"/>
      <c r="L56" s="1327"/>
      <c r="M56" s="1327"/>
      <c r="N56" s="1327"/>
      <c r="AN56" s="1314"/>
      <c r="AO56" s="1314"/>
      <c r="AP56" s="1314"/>
      <c r="AQ56" s="1314"/>
      <c r="AR56" s="1314"/>
      <c r="AS56" s="1314"/>
      <c r="AT56" s="1314"/>
      <c r="AU56" s="1314"/>
      <c r="AV56" s="1314"/>
      <c r="AW56" s="1314"/>
      <c r="AX56" s="1314"/>
      <c r="AY56" s="1314"/>
      <c r="AZ56" s="1314"/>
      <c r="BA56" s="1314"/>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4" customFormat="1" x14ac:dyDescent="0.15">
      <c r="B57" s="408"/>
      <c r="G57" s="1310"/>
      <c r="H57" s="1310"/>
      <c r="I57" s="1330"/>
      <c r="J57" s="1330"/>
      <c r="K57" s="1327"/>
      <c r="L57" s="1327"/>
      <c r="M57" s="1327"/>
      <c r="N57" s="1327"/>
      <c r="AM57" s="389"/>
      <c r="AN57" s="1314"/>
      <c r="AO57" s="1314"/>
      <c r="AP57" s="1314"/>
      <c r="AQ57" s="1314"/>
      <c r="AR57" s="1314"/>
      <c r="AS57" s="1314"/>
      <c r="AT57" s="1314"/>
      <c r="AU57" s="1314"/>
      <c r="AV57" s="1314"/>
      <c r="AW57" s="1314"/>
      <c r="AX57" s="1314"/>
      <c r="AY57" s="1314"/>
      <c r="AZ57" s="1314"/>
      <c r="BA57" s="1314"/>
      <c r="BB57" s="1317" t="s">
        <v>628</v>
      </c>
      <c r="BC57" s="1317"/>
      <c r="BD57" s="1317"/>
      <c r="BE57" s="1317"/>
      <c r="BF57" s="1317"/>
      <c r="BG57" s="1317"/>
      <c r="BH57" s="1317"/>
      <c r="BI57" s="1317"/>
      <c r="BJ57" s="1317"/>
      <c r="BK57" s="1317"/>
      <c r="BL57" s="1317"/>
      <c r="BM57" s="1317"/>
      <c r="BN57" s="1317"/>
      <c r="BO57" s="1317"/>
      <c r="BP57" s="1315"/>
      <c r="BQ57" s="1316"/>
      <c r="BR57" s="1316"/>
      <c r="BS57" s="1316"/>
      <c r="BT57" s="1316"/>
      <c r="BU57" s="1316"/>
      <c r="BV57" s="1316"/>
      <c r="BW57" s="1316"/>
      <c r="BX57" s="1316">
        <v>57.6</v>
      </c>
      <c r="BY57" s="1316"/>
      <c r="BZ57" s="1316"/>
      <c r="CA57" s="1316"/>
      <c r="CB57" s="1316"/>
      <c r="CC57" s="1316"/>
      <c r="CD57" s="1316"/>
      <c r="CE57" s="1316"/>
      <c r="CF57" s="1316">
        <v>58.9</v>
      </c>
      <c r="CG57" s="1316"/>
      <c r="CH57" s="1316"/>
      <c r="CI57" s="1316"/>
      <c r="CJ57" s="1316"/>
      <c r="CK57" s="1316"/>
      <c r="CL57" s="1316"/>
      <c r="CM57" s="1316"/>
      <c r="CN57" s="1316">
        <v>60.5</v>
      </c>
      <c r="CO57" s="1316"/>
      <c r="CP57" s="1316"/>
      <c r="CQ57" s="1316"/>
      <c r="CR57" s="1316"/>
      <c r="CS57" s="1316"/>
      <c r="CT57" s="1316"/>
      <c r="CU57" s="1316"/>
      <c r="CV57" s="1315"/>
      <c r="CW57" s="1316"/>
      <c r="CX57" s="1316"/>
      <c r="CY57" s="1316"/>
      <c r="CZ57" s="1316"/>
      <c r="DA57" s="1316"/>
      <c r="DB57" s="1316"/>
      <c r="DC57" s="1316"/>
      <c r="DD57" s="409"/>
      <c r="DE57" s="408"/>
    </row>
    <row r="58" spans="1:109" s="404" customFormat="1" x14ac:dyDescent="0.15">
      <c r="A58" s="389"/>
      <c r="B58" s="408"/>
      <c r="G58" s="1310"/>
      <c r="H58" s="1310"/>
      <c r="I58" s="1330"/>
      <c r="J58" s="1330"/>
      <c r="K58" s="1327"/>
      <c r="L58" s="1327"/>
      <c r="M58" s="1327"/>
      <c r="N58" s="1327"/>
      <c r="AM58" s="389"/>
      <c r="AN58" s="1314"/>
      <c r="AO58" s="1314"/>
      <c r="AP58" s="1314"/>
      <c r="AQ58" s="1314"/>
      <c r="AR58" s="1314"/>
      <c r="AS58" s="1314"/>
      <c r="AT58" s="1314"/>
      <c r="AU58" s="1314"/>
      <c r="AV58" s="1314"/>
      <c r="AW58" s="1314"/>
      <c r="AX58" s="1314"/>
      <c r="AY58" s="1314"/>
      <c r="AZ58" s="1314"/>
      <c r="BA58" s="1314"/>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9"/>
      <c r="DE58" s="408"/>
    </row>
    <row r="59" spans="1:109" s="404" customFormat="1" x14ac:dyDescent="0.15">
      <c r="A59" s="389"/>
      <c r="B59" s="408"/>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8"/>
    </row>
    <row r="60" spans="1:109" s="404" customFormat="1" x14ac:dyDescent="0.15">
      <c r="A60" s="389"/>
      <c r="B60" s="408"/>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8"/>
    </row>
    <row r="61" spans="1:109" s="404" customFormat="1" x14ac:dyDescent="0.15">
      <c r="A61" s="389"/>
      <c r="B61" s="411"/>
      <c r="C61" s="412"/>
      <c r="D61" s="412"/>
      <c r="E61" s="412"/>
      <c r="F61" s="412"/>
      <c r="G61" s="412"/>
      <c r="H61" s="412"/>
      <c r="I61" s="412"/>
      <c r="J61" s="412"/>
      <c r="K61" s="412"/>
      <c r="L61" s="412"/>
      <c r="M61" s="413"/>
      <c r="N61" s="413"/>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3"/>
      <c r="AT61" s="413"/>
      <c r="AU61" s="412"/>
      <c r="AV61" s="412"/>
      <c r="AW61" s="412"/>
      <c r="AX61" s="412"/>
      <c r="AY61" s="412"/>
      <c r="AZ61" s="412"/>
      <c r="BA61" s="412"/>
      <c r="BB61" s="412"/>
      <c r="BC61" s="412"/>
      <c r="BD61" s="412"/>
      <c r="BE61" s="413"/>
      <c r="BF61" s="413"/>
      <c r="BG61" s="412"/>
      <c r="BH61" s="412"/>
      <c r="BI61" s="412"/>
      <c r="BJ61" s="412"/>
      <c r="BK61" s="412"/>
      <c r="BL61" s="412"/>
      <c r="BM61" s="412"/>
      <c r="BN61" s="412"/>
      <c r="BO61" s="412"/>
      <c r="BP61" s="412"/>
      <c r="BQ61" s="413"/>
      <c r="BR61" s="413"/>
      <c r="BS61" s="412"/>
      <c r="BT61" s="412"/>
      <c r="BU61" s="412"/>
      <c r="BV61" s="412"/>
      <c r="BW61" s="412"/>
      <c r="BX61" s="412"/>
      <c r="BY61" s="412"/>
      <c r="BZ61" s="412"/>
      <c r="CA61" s="412"/>
      <c r="CB61" s="412"/>
      <c r="CC61" s="413"/>
      <c r="CD61" s="413"/>
      <c r="CE61" s="412"/>
      <c r="CF61" s="412"/>
      <c r="CG61" s="412"/>
      <c r="CH61" s="412"/>
      <c r="CI61" s="412"/>
      <c r="CJ61" s="412"/>
      <c r="CK61" s="412"/>
      <c r="CL61" s="412"/>
      <c r="CM61" s="412"/>
      <c r="CN61" s="412"/>
      <c r="CO61" s="413"/>
      <c r="CP61" s="413"/>
      <c r="CQ61" s="412"/>
      <c r="CR61" s="412"/>
      <c r="CS61" s="412"/>
      <c r="CT61" s="412"/>
      <c r="CU61" s="412"/>
      <c r="CV61" s="412"/>
      <c r="CW61" s="412"/>
      <c r="CX61" s="412"/>
      <c r="CY61" s="412"/>
      <c r="CZ61" s="412"/>
      <c r="DA61" s="413"/>
      <c r="DB61" s="413"/>
      <c r="DC61" s="413"/>
      <c r="DD61" s="414"/>
      <c r="DE61" s="408"/>
    </row>
    <row r="62" spans="1:109" x14ac:dyDescent="0.15">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401"/>
      <c r="AR62" s="401"/>
      <c r="AS62" s="401"/>
      <c r="AT62" s="401"/>
      <c r="AU62" s="401"/>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c r="BV62" s="401"/>
      <c r="BW62" s="401"/>
      <c r="BX62" s="401"/>
      <c r="BY62" s="401"/>
      <c r="BZ62" s="401"/>
      <c r="CA62" s="401"/>
      <c r="CB62" s="401"/>
      <c r="CC62" s="401"/>
      <c r="CD62" s="401"/>
      <c r="CE62" s="401"/>
      <c r="CF62" s="401"/>
      <c r="CG62" s="401"/>
      <c r="CH62" s="401"/>
      <c r="CI62" s="401"/>
      <c r="CJ62" s="401"/>
      <c r="CK62" s="401"/>
      <c r="CL62" s="401"/>
      <c r="CM62" s="401"/>
      <c r="CN62" s="401"/>
      <c r="CO62" s="401"/>
      <c r="CP62" s="401"/>
      <c r="CQ62" s="401"/>
      <c r="CR62" s="401"/>
      <c r="CS62" s="401"/>
      <c r="CT62" s="401"/>
      <c r="CU62" s="401"/>
      <c r="CV62" s="401"/>
      <c r="CW62" s="401"/>
      <c r="CX62" s="401"/>
      <c r="CY62" s="401"/>
      <c r="CZ62" s="401"/>
      <c r="DA62" s="401"/>
      <c r="DB62" s="401"/>
      <c r="DC62" s="401"/>
      <c r="DD62" s="401"/>
      <c r="DE62" s="389"/>
    </row>
    <row r="63" spans="1:109" ht="17.25" x14ac:dyDescent="0.15">
      <c r="B63" s="415" t="s">
        <v>631</v>
      </c>
    </row>
    <row r="64" spans="1:109" x14ac:dyDescent="0.15">
      <c r="B64" s="396"/>
      <c r="G64" s="403"/>
      <c r="I64" s="416"/>
      <c r="J64" s="416"/>
      <c r="K64" s="416"/>
      <c r="L64" s="416"/>
      <c r="M64" s="416"/>
      <c r="N64" s="417"/>
      <c r="AM64" s="403"/>
      <c r="AN64" s="403" t="s">
        <v>623</v>
      </c>
      <c r="AP64" s="404"/>
      <c r="AQ64" s="404"/>
      <c r="AR64" s="404"/>
      <c r="AY64" s="403"/>
      <c r="BA64" s="404"/>
      <c r="BB64" s="404"/>
      <c r="BC64" s="404"/>
      <c r="BK64" s="403"/>
      <c r="BM64" s="404"/>
      <c r="BN64" s="404"/>
      <c r="BO64" s="404"/>
      <c r="BW64" s="403"/>
      <c r="BY64" s="404"/>
      <c r="BZ64" s="404"/>
      <c r="CA64" s="404"/>
      <c r="CI64" s="403"/>
      <c r="CK64" s="404"/>
      <c r="CL64" s="404"/>
      <c r="CM64" s="404"/>
      <c r="CU64" s="403"/>
      <c r="CW64" s="404"/>
      <c r="CX64" s="404"/>
      <c r="CY64" s="404"/>
    </row>
    <row r="65" spans="2:107" x14ac:dyDescent="0.15">
      <c r="B65" s="396"/>
      <c r="AN65" s="1318" t="s">
        <v>635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6"/>
      <c r="H70" s="418"/>
      <c r="I70" s="418"/>
      <c r="J70" s="419"/>
      <c r="K70" s="419"/>
      <c r="L70" s="420"/>
      <c r="M70" s="419"/>
      <c r="N70" s="420"/>
      <c r="AN70" s="405"/>
      <c r="AO70" s="405"/>
      <c r="AP70" s="405"/>
      <c r="AZ70" s="405"/>
      <c r="BA70" s="405"/>
      <c r="BB70" s="405"/>
      <c r="BL70" s="405"/>
      <c r="BM70" s="405"/>
      <c r="BN70" s="405"/>
      <c r="BX70" s="405"/>
      <c r="BY70" s="405"/>
      <c r="BZ70" s="405"/>
      <c r="CJ70" s="405"/>
      <c r="CK70" s="405"/>
      <c r="CL70" s="405"/>
      <c r="CV70" s="405"/>
      <c r="CW70" s="405"/>
      <c r="CX70" s="405"/>
    </row>
    <row r="71" spans="2:107" x14ac:dyDescent="0.15">
      <c r="B71" s="396"/>
      <c r="G71" s="421"/>
      <c r="I71" s="422"/>
      <c r="J71" s="419"/>
      <c r="K71" s="419"/>
      <c r="L71" s="420"/>
      <c r="M71" s="419"/>
      <c r="N71" s="420"/>
      <c r="AM71" s="421"/>
      <c r="AN71" s="389" t="s">
        <v>624</v>
      </c>
    </row>
    <row r="72" spans="2:107" x14ac:dyDescent="0.15">
      <c r="B72" s="396"/>
      <c r="G72" s="1310"/>
      <c r="H72" s="1310"/>
      <c r="I72" s="1310"/>
      <c r="J72" s="1310"/>
      <c r="K72" s="406"/>
      <c r="L72" s="406"/>
      <c r="M72" s="407"/>
      <c r="N72" s="407"/>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14" t="s">
        <v>571</v>
      </c>
      <c r="BQ72" s="1314"/>
      <c r="BR72" s="1314"/>
      <c r="BS72" s="1314"/>
      <c r="BT72" s="1314"/>
      <c r="BU72" s="1314"/>
      <c r="BV72" s="1314"/>
      <c r="BW72" s="1314"/>
      <c r="BX72" s="1314" t="s">
        <v>572</v>
      </c>
      <c r="BY72" s="1314"/>
      <c r="BZ72" s="1314"/>
      <c r="CA72" s="1314"/>
      <c r="CB72" s="1314"/>
      <c r="CC72" s="1314"/>
      <c r="CD72" s="1314"/>
      <c r="CE72" s="1314"/>
      <c r="CF72" s="1314" t="s">
        <v>573</v>
      </c>
      <c r="CG72" s="1314"/>
      <c r="CH72" s="1314"/>
      <c r="CI72" s="1314"/>
      <c r="CJ72" s="1314"/>
      <c r="CK72" s="1314"/>
      <c r="CL72" s="1314"/>
      <c r="CM72" s="1314"/>
      <c r="CN72" s="1314" t="s">
        <v>574</v>
      </c>
      <c r="CO72" s="1314"/>
      <c r="CP72" s="1314"/>
      <c r="CQ72" s="1314"/>
      <c r="CR72" s="1314"/>
      <c r="CS72" s="1314"/>
      <c r="CT72" s="1314"/>
      <c r="CU72" s="1314"/>
      <c r="CV72" s="1314" t="s">
        <v>575</v>
      </c>
      <c r="CW72" s="1314"/>
      <c r="CX72" s="1314"/>
      <c r="CY72" s="1314"/>
      <c r="CZ72" s="1314"/>
      <c r="DA72" s="1314"/>
      <c r="DB72" s="1314"/>
      <c r="DC72" s="1314"/>
    </row>
    <row r="73" spans="2:107" x14ac:dyDescent="0.15">
      <c r="B73" s="396"/>
      <c r="G73" s="1328"/>
      <c r="H73" s="1328"/>
      <c r="I73" s="1328"/>
      <c r="J73" s="1328"/>
      <c r="K73" s="1331"/>
      <c r="L73" s="1331"/>
      <c r="M73" s="1331"/>
      <c r="N73" s="1331"/>
      <c r="AM73" s="405"/>
      <c r="AN73" s="1317" t="s">
        <v>625</v>
      </c>
      <c r="AO73" s="1317"/>
      <c r="AP73" s="1317"/>
      <c r="AQ73" s="1317"/>
      <c r="AR73" s="1317"/>
      <c r="AS73" s="1317"/>
      <c r="AT73" s="1317"/>
      <c r="AU73" s="1317"/>
      <c r="AV73" s="1317"/>
      <c r="AW73" s="1317"/>
      <c r="AX73" s="1317"/>
      <c r="AY73" s="1317"/>
      <c r="AZ73" s="1317"/>
      <c r="BA73" s="1317"/>
      <c r="BB73" s="1317" t="s">
        <v>627</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6"/>
      <c r="G74" s="1328"/>
      <c r="H74" s="1328"/>
      <c r="I74" s="1328"/>
      <c r="J74" s="1328"/>
      <c r="K74" s="1331"/>
      <c r="L74" s="1331"/>
      <c r="M74" s="1331"/>
      <c r="N74" s="1331"/>
      <c r="AM74" s="405"/>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6"/>
      <c r="G75" s="1328"/>
      <c r="H75" s="1328"/>
      <c r="I75" s="1310"/>
      <c r="J75" s="1310"/>
      <c r="K75" s="1327"/>
      <c r="L75" s="1327"/>
      <c r="M75" s="1327"/>
      <c r="N75" s="1327"/>
      <c r="AM75" s="405"/>
      <c r="AN75" s="1317"/>
      <c r="AO75" s="1317"/>
      <c r="AP75" s="1317"/>
      <c r="AQ75" s="1317"/>
      <c r="AR75" s="1317"/>
      <c r="AS75" s="1317"/>
      <c r="AT75" s="1317"/>
      <c r="AU75" s="1317"/>
      <c r="AV75" s="1317"/>
      <c r="AW75" s="1317"/>
      <c r="AX75" s="1317"/>
      <c r="AY75" s="1317"/>
      <c r="AZ75" s="1317"/>
      <c r="BA75" s="1317"/>
      <c r="BB75" s="1317" t="s">
        <v>632</v>
      </c>
      <c r="BC75" s="1317"/>
      <c r="BD75" s="1317"/>
      <c r="BE75" s="1317"/>
      <c r="BF75" s="1317"/>
      <c r="BG75" s="1317"/>
      <c r="BH75" s="1317"/>
      <c r="BI75" s="1317"/>
      <c r="BJ75" s="1317"/>
      <c r="BK75" s="1317"/>
      <c r="BL75" s="1317"/>
      <c r="BM75" s="1317"/>
      <c r="BN75" s="1317"/>
      <c r="BO75" s="1317"/>
      <c r="BP75" s="1316">
        <v>13.7</v>
      </c>
      <c r="BQ75" s="1316"/>
      <c r="BR75" s="1316"/>
      <c r="BS75" s="1316"/>
      <c r="BT75" s="1316"/>
      <c r="BU75" s="1316"/>
      <c r="BV75" s="1316"/>
      <c r="BW75" s="1316"/>
      <c r="BX75" s="1316">
        <v>12</v>
      </c>
      <c r="BY75" s="1316"/>
      <c r="BZ75" s="1316"/>
      <c r="CA75" s="1316"/>
      <c r="CB75" s="1316"/>
      <c r="CC75" s="1316"/>
      <c r="CD75" s="1316"/>
      <c r="CE75" s="1316"/>
      <c r="CF75" s="1316">
        <v>10.4</v>
      </c>
      <c r="CG75" s="1316"/>
      <c r="CH75" s="1316"/>
      <c r="CI75" s="1316"/>
      <c r="CJ75" s="1316"/>
      <c r="CK75" s="1316"/>
      <c r="CL75" s="1316"/>
      <c r="CM75" s="1316"/>
      <c r="CN75" s="1316">
        <v>9.1</v>
      </c>
      <c r="CO75" s="1316"/>
      <c r="CP75" s="1316"/>
      <c r="CQ75" s="1316"/>
      <c r="CR75" s="1316"/>
      <c r="CS75" s="1316"/>
      <c r="CT75" s="1316"/>
      <c r="CU75" s="1316"/>
      <c r="CV75" s="1316">
        <v>7.8</v>
      </c>
      <c r="CW75" s="1316"/>
      <c r="CX75" s="1316"/>
      <c r="CY75" s="1316"/>
      <c r="CZ75" s="1316"/>
      <c r="DA75" s="1316"/>
      <c r="DB75" s="1316"/>
      <c r="DC75" s="1316"/>
    </row>
    <row r="76" spans="2:107" x14ac:dyDescent="0.15">
      <c r="B76" s="396"/>
      <c r="G76" s="1328"/>
      <c r="H76" s="1328"/>
      <c r="I76" s="1310"/>
      <c r="J76" s="1310"/>
      <c r="K76" s="1327"/>
      <c r="L76" s="1327"/>
      <c r="M76" s="1327"/>
      <c r="N76" s="1327"/>
      <c r="AM76" s="405"/>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6"/>
      <c r="G77" s="1310"/>
      <c r="H77" s="1310"/>
      <c r="I77" s="1310"/>
      <c r="J77" s="1310"/>
      <c r="K77" s="1331"/>
      <c r="L77" s="1331"/>
      <c r="M77" s="1331"/>
      <c r="N77" s="1331"/>
      <c r="AN77" s="1314" t="s">
        <v>629</v>
      </c>
      <c r="AO77" s="1314"/>
      <c r="AP77" s="1314"/>
      <c r="AQ77" s="1314"/>
      <c r="AR77" s="1314"/>
      <c r="AS77" s="1314"/>
      <c r="AT77" s="1314"/>
      <c r="AU77" s="1314"/>
      <c r="AV77" s="1314"/>
      <c r="AW77" s="1314"/>
      <c r="AX77" s="1314"/>
      <c r="AY77" s="1314"/>
      <c r="AZ77" s="1314"/>
      <c r="BA77" s="1314"/>
      <c r="BB77" s="1317" t="s">
        <v>626</v>
      </c>
      <c r="BC77" s="1317"/>
      <c r="BD77" s="1317"/>
      <c r="BE77" s="1317"/>
      <c r="BF77" s="1317"/>
      <c r="BG77" s="1317"/>
      <c r="BH77" s="1317"/>
      <c r="BI77" s="1317"/>
      <c r="BJ77" s="1317"/>
      <c r="BK77" s="1317"/>
      <c r="BL77" s="1317"/>
      <c r="BM77" s="1317"/>
      <c r="BN77" s="1317"/>
      <c r="BO77" s="1317"/>
      <c r="BP77" s="1316">
        <v>20.2</v>
      </c>
      <c r="BQ77" s="1316"/>
      <c r="BR77" s="1316"/>
      <c r="BS77" s="1316"/>
      <c r="BT77" s="1316"/>
      <c r="BU77" s="1316"/>
      <c r="BV77" s="1316"/>
      <c r="BW77" s="1316"/>
      <c r="BX77" s="1316">
        <v>38.5</v>
      </c>
      <c r="BY77" s="1316"/>
      <c r="BZ77" s="1316"/>
      <c r="CA77" s="1316"/>
      <c r="CB77" s="1316"/>
      <c r="CC77" s="1316"/>
      <c r="CD77" s="1316"/>
      <c r="CE77" s="1316"/>
      <c r="CF77" s="1316">
        <v>32.799999999999997</v>
      </c>
      <c r="CG77" s="1316"/>
      <c r="CH77" s="1316"/>
      <c r="CI77" s="1316"/>
      <c r="CJ77" s="1316"/>
      <c r="CK77" s="1316"/>
      <c r="CL77" s="1316"/>
      <c r="CM77" s="1316"/>
      <c r="CN77" s="1316">
        <v>20.9</v>
      </c>
      <c r="CO77" s="1316"/>
      <c r="CP77" s="1316"/>
      <c r="CQ77" s="1316"/>
      <c r="CR77" s="1316"/>
      <c r="CS77" s="1316"/>
      <c r="CT77" s="1316"/>
      <c r="CU77" s="1316"/>
      <c r="CV77" s="1316">
        <v>21</v>
      </c>
      <c r="CW77" s="1316"/>
      <c r="CX77" s="1316"/>
      <c r="CY77" s="1316"/>
      <c r="CZ77" s="1316"/>
      <c r="DA77" s="1316"/>
      <c r="DB77" s="1316"/>
      <c r="DC77" s="1316"/>
    </row>
    <row r="78" spans="2:107" x14ac:dyDescent="0.15">
      <c r="B78" s="396"/>
      <c r="G78" s="1310"/>
      <c r="H78" s="1310"/>
      <c r="I78" s="1310"/>
      <c r="J78" s="1310"/>
      <c r="K78" s="1331"/>
      <c r="L78" s="1331"/>
      <c r="M78" s="1331"/>
      <c r="N78" s="1331"/>
      <c r="AN78" s="1314"/>
      <c r="AO78" s="1314"/>
      <c r="AP78" s="1314"/>
      <c r="AQ78" s="1314"/>
      <c r="AR78" s="1314"/>
      <c r="AS78" s="1314"/>
      <c r="AT78" s="1314"/>
      <c r="AU78" s="1314"/>
      <c r="AV78" s="1314"/>
      <c r="AW78" s="1314"/>
      <c r="AX78" s="1314"/>
      <c r="AY78" s="1314"/>
      <c r="AZ78" s="1314"/>
      <c r="BA78" s="1314"/>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6"/>
      <c r="G79" s="1310"/>
      <c r="H79" s="1310"/>
      <c r="I79" s="1330"/>
      <c r="J79" s="1330"/>
      <c r="K79" s="1332"/>
      <c r="L79" s="1332"/>
      <c r="M79" s="1332"/>
      <c r="N79" s="1332"/>
      <c r="AN79" s="1314"/>
      <c r="AO79" s="1314"/>
      <c r="AP79" s="1314"/>
      <c r="AQ79" s="1314"/>
      <c r="AR79" s="1314"/>
      <c r="AS79" s="1314"/>
      <c r="AT79" s="1314"/>
      <c r="AU79" s="1314"/>
      <c r="AV79" s="1314"/>
      <c r="AW79" s="1314"/>
      <c r="AX79" s="1314"/>
      <c r="AY79" s="1314"/>
      <c r="AZ79" s="1314"/>
      <c r="BA79" s="1314"/>
      <c r="BB79" s="1317" t="s">
        <v>632</v>
      </c>
      <c r="BC79" s="1317"/>
      <c r="BD79" s="1317"/>
      <c r="BE79" s="1317"/>
      <c r="BF79" s="1317"/>
      <c r="BG79" s="1317"/>
      <c r="BH79" s="1317"/>
      <c r="BI79" s="1317"/>
      <c r="BJ79" s="1317"/>
      <c r="BK79" s="1317"/>
      <c r="BL79" s="1317"/>
      <c r="BM79" s="1317"/>
      <c r="BN79" s="1317"/>
      <c r="BO79" s="1317"/>
      <c r="BP79" s="1316">
        <v>9.3000000000000007</v>
      </c>
      <c r="BQ79" s="1316"/>
      <c r="BR79" s="1316"/>
      <c r="BS79" s="1316"/>
      <c r="BT79" s="1316"/>
      <c r="BU79" s="1316"/>
      <c r="BV79" s="1316"/>
      <c r="BW79" s="1316"/>
      <c r="BX79" s="1316">
        <v>9.1999999999999993</v>
      </c>
      <c r="BY79" s="1316"/>
      <c r="BZ79" s="1316"/>
      <c r="CA79" s="1316"/>
      <c r="CB79" s="1316"/>
      <c r="CC79" s="1316"/>
      <c r="CD79" s="1316"/>
      <c r="CE79" s="1316"/>
      <c r="CF79" s="1316">
        <v>9.1</v>
      </c>
      <c r="CG79" s="1316"/>
      <c r="CH79" s="1316"/>
      <c r="CI79" s="1316"/>
      <c r="CJ79" s="1316"/>
      <c r="CK79" s="1316"/>
      <c r="CL79" s="1316"/>
      <c r="CM79" s="1316"/>
      <c r="CN79" s="1316">
        <v>9.1</v>
      </c>
      <c r="CO79" s="1316"/>
      <c r="CP79" s="1316"/>
      <c r="CQ79" s="1316"/>
      <c r="CR79" s="1316"/>
      <c r="CS79" s="1316"/>
      <c r="CT79" s="1316"/>
      <c r="CU79" s="1316"/>
      <c r="CV79" s="1316">
        <v>9.1999999999999993</v>
      </c>
      <c r="CW79" s="1316"/>
      <c r="CX79" s="1316"/>
      <c r="CY79" s="1316"/>
      <c r="CZ79" s="1316"/>
      <c r="DA79" s="1316"/>
      <c r="DB79" s="1316"/>
      <c r="DC79" s="1316"/>
    </row>
    <row r="80" spans="2:107" x14ac:dyDescent="0.15">
      <c r="B80" s="396"/>
      <c r="G80" s="1310"/>
      <c r="H80" s="1310"/>
      <c r="I80" s="1330"/>
      <c r="J80" s="1330"/>
      <c r="K80" s="1332"/>
      <c r="L80" s="1332"/>
      <c r="M80" s="1332"/>
      <c r="N80" s="1332"/>
      <c r="AN80" s="1314"/>
      <c r="AO80" s="1314"/>
      <c r="AP80" s="1314"/>
      <c r="AQ80" s="1314"/>
      <c r="AR80" s="1314"/>
      <c r="AS80" s="1314"/>
      <c r="AT80" s="1314"/>
      <c r="AU80" s="1314"/>
      <c r="AV80" s="1314"/>
      <c r="AW80" s="1314"/>
      <c r="AX80" s="1314"/>
      <c r="AY80" s="1314"/>
      <c r="AZ80" s="1314"/>
      <c r="BA80" s="1314"/>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6"/>
    </row>
    <row r="82" spans="2:109" ht="17.25" x14ac:dyDescent="0.15">
      <c r="B82" s="396"/>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x14ac:dyDescent="0.15">
      <c r="B83" s="398"/>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c r="CH83" s="399"/>
      <c r="CI83" s="399"/>
      <c r="CJ83" s="399"/>
      <c r="CK83" s="399"/>
      <c r="CL83" s="399"/>
      <c r="CM83" s="399"/>
      <c r="CN83" s="399"/>
      <c r="CO83" s="399"/>
      <c r="CP83" s="399"/>
      <c r="CQ83" s="399"/>
      <c r="CR83" s="399"/>
      <c r="CS83" s="399"/>
      <c r="CT83" s="399"/>
      <c r="CU83" s="399"/>
      <c r="CV83" s="399"/>
      <c r="CW83" s="399"/>
      <c r="CX83" s="399"/>
      <c r="CY83" s="399"/>
      <c r="CZ83" s="399"/>
      <c r="DA83" s="399"/>
      <c r="DB83" s="399"/>
      <c r="DC83" s="399"/>
      <c r="DD83" s="400"/>
    </row>
    <row r="84" spans="2:109" x14ac:dyDescent="0.15">
      <c r="DD84" s="389"/>
      <c r="DE84" s="389"/>
    </row>
    <row r="85" spans="2:109" x14ac:dyDescent="0.15">
      <c r="DD85" s="389"/>
      <c r="DE85" s="389"/>
    </row>
    <row r="86" spans="2:109" hidden="1" x14ac:dyDescent="0.15">
      <c r="DD86" s="389"/>
      <c r="DE86" s="389"/>
    </row>
    <row r="87" spans="2:109" hidden="1" x14ac:dyDescent="0.15">
      <c r="K87" s="424"/>
      <c r="AQ87" s="424"/>
      <c r="BC87" s="424"/>
      <c r="BO87" s="424"/>
      <c r="CA87" s="424"/>
      <c r="CM87" s="424"/>
      <c r="CY87" s="424"/>
      <c r="DD87" s="389"/>
      <c r="DE87" s="389"/>
    </row>
    <row r="88" spans="2:109" hidden="1" x14ac:dyDescent="0.15">
      <c r="DD88" s="389"/>
      <c r="DE88" s="389"/>
    </row>
    <row r="89" spans="2:109" hidden="1" x14ac:dyDescent="0.15">
      <c r="DD89" s="389"/>
      <c r="DE89" s="389"/>
    </row>
    <row r="90" spans="2:109" hidden="1" x14ac:dyDescent="0.15">
      <c r="DD90" s="389"/>
      <c r="DE90" s="389"/>
    </row>
    <row r="91" spans="2:109" hidden="1" x14ac:dyDescent="0.15">
      <c r="DD91" s="389"/>
      <c r="DE91" s="389"/>
    </row>
    <row r="92" spans="2:109" ht="13.5" hidden="1" customHeight="1" x14ac:dyDescent="0.15">
      <c r="DD92" s="389"/>
      <c r="DE92" s="389"/>
    </row>
    <row r="93" spans="2:109" ht="13.5" hidden="1" customHeight="1" x14ac:dyDescent="0.15">
      <c r="DD93" s="389"/>
      <c r="DE93" s="389"/>
    </row>
    <row r="94" spans="2:109" ht="13.5" hidden="1" customHeight="1" x14ac:dyDescent="0.15">
      <c r="DD94" s="389"/>
      <c r="DE94" s="389"/>
    </row>
    <row r="95" spans="2:109" ht="13.5" hidden="1" customHeight="1" x14ac:dyDescent="0.15">
      <c r="DD95" s="389"/>
      <c r="DE95" s="389"/>
    </row>
    <row r="96" spans="2:109" ht="13.5" hidden="1" customHeight="1" x14ac:dyDescent="0.15">
      <c r="DD96" s="389"/>
      <c r="DE96" s="389"/>
    </row>
    <row r="97" s="389" customFormat="1" ht="13.5" hidden="1" customHeight="1" x14ac:dyDescent="0.15"/>
    <row r="98" s="389" customFormat="1" ht="13.5" hidden="1" customHeight="1" x14ac:dyDescent="0.15"/>
    <row r="99" s="389" customFormat="1" ht="13.5" hidden="1" customHeight="1" x14ac:dyDescent="0.15"/>
    <row r="100" s="389" customFormat="1" ht="13.5" hidden="1" customHeight="1" x14ac:dyDescent="0.15"/>
    <row r="101" s="389" customFormat="1" ht="13.5" hidden="1" customHeight="1" x14ac:dyDescent="0.15"/>
    <row r="102" s="389" customFormat="1" ht="13.5" hidden="1" customHeight="1" x14ac:dyDescent="0.15"/>
    <row r="103" s="389" customFormat="1" ht="13.5" hidden="1" customHeight="1" x14ac:dyDescent="0.15"/>
    <row r="104" s="389" customFormat="1" ht="13.5" hidden="1" customHeight="1" x14ac:dyDescent="0.15"/>
    <row r="105" s="389" customFormat="1" ht="13.5" hidden="1" customHeight="1" x14ac:dyDescent="0.15"/>
    <row r="106" s="389" customFormat="1" ht="13.5" hidden="1" customHeight="1" x14ac:dyDescent="0.15"/>
    <row r="107" s="389" customFormat="1" ht="13.5" hidden="1" customHeight="1" x14ac:dyDescent="0.15"/>
    <row r="108" s="389" customFormat="1" ht="13.5" hidden="1" customHeight="1" x14ac:dyDescent="0.15"/>
    <row r="109" s="389" customFormat="1" ht="13.5" hidden="1" customHeight="1" x14ac:dyDescent="0.15"/>
    <row r="110" s="389" customFormat="1" ht="13.5" hidden="1" customHeight="1" x14ac:dyDescent="0.15"/>
    <row r="111" s="389" customFormat="1" ht="13.5" hidden="1" customHeight="1" x14ac:dyDescent="0.15"/>
    <row r="112" s="389" customFormat="1" ht="13.5" hidden="1" customHeight="1" x14ac:dyDescent="0.15"/>
    <row r="113" s="389" customFormat="1" ht="13.5" hidden="1" customHeight="1" x14ac:dyDescent="0.15"/>
    <row r="114" s="389" customFormat="1" ht="13.5" hidden="1" customHeight="1" x14ac:dyDescent="0.15"/>
    <row r="115" s="389" customFormat="1" ht="13.5" hidden="1" customHeight="1" x14ac:dyDescent="0.15"/>
    <row r="116" s="389" customFormat="1" ht="13.5" hidden="1" customHeight="1" x14ac:dyDescent="0.15"/>
    <row r="117" s="389" customFormat="1" ht="13.5" hidden="1" customHeight="1" x14ac:dyDescent="0.15"/>
    <row r="118" s="389" customFormat="1" ht="13.5" hidden="1" customHeight="1" x14ac:dyDescent="0.15"/>
    <row r="119" s="389" customFormat="1" ht="13.5" hidden="1" customHeight="1" x14ac:dyDescent="0.15"/>
    <row r="120" s="389" customFormat="1" ht="13.5" hidden="1" customHeight="1" x14ac:dyDescent="0.15"/>
    <row r="121" s="389" customFormat="1" ht="13.5" hidden="1" customHeight="1" x14ac:dyDescent="0.15"/>
    <row r="122" s="389" customFormat="1" ht="13.5" hidden="1" customHeight="1" x14ac:dyDescent="0.15"/>
    <row r="123" s="389" customFormat="1" ht="13.5" hidden="1" customHeight="1" x14ac:dyDescent="0.15"/>
    <row r="124" s="389" customFormat="1" ht="13.5" hidden="1" customHeight="1" x14ac:dyDescent="0.15"/>
    <row r="125" s="389" customFormat="1" ht="13.5" hidden="1" customHeight="1" x14ac:dyDescent="0.15"/>
    <row r="126" s="389" customFormat="1" ht="13.5" hidden="1" customHeight="1" x14ac:dyDescent="0.15"/>
    <row r="127" s="389" customFormat="1" ht="13.5" hidden="1" customHeight="1" x14ac:dyDescent="0.15"/>
    <row r="128" s="389" customFormat="1" ht="13.5" hidden="1" customHeight="1" x14ac:dyDescent="0.15"/>
    <row r="129" s="389" customFormat="1" ht="13.5" hidden="1" customHeight="1" x14ac:dyDescent="0.15"/>
    <row r="130" s="389" customFormat="1" ht="13.5" hidden="1" customHeight="1" x14ac:dyDescent="0.15"/>
    <row r="131" s="389" customFormat="1" ht="13.5" hidden="1" customHeight="1" x14ac:dyDescent="0.15"/>
    <row r="132" s="389" customFormat="1" ht="13.5" hidden="1" customHeight="1" x14ac:dyDescent="0.15"/>
    <row r="133" s="389" customFormat="1" ht="13.5" hidden="1" customHeight="1" x14ac:dyDescent="0.15"/>
    <row r="134" s="389" customFormat="1" ht="13.5" hidden="1" customHeight="1" x14ac:dyDescent="0.15"/>
    <row r="135" s="389" customFormat="1" ht="13.5" hidden="1" customHeight="1" x14ac:dyDescent="0.15"/>
    <row r="136" s="389" customFormat="1" ht="13.5" hidden="1" customHeight="1" x14ac:dyDescent="0.15"/>
    <row r="137" s="389" customFormat="1" ht="13.5" hidden="1" customHeight="1" x14ac:dyDescent="0.15"/>
    <row r="138" s="389" customFormat="1" ht="13.5" hidden="1" customHeight="1" x14ac:dyDescent="0.15"/>
    <row r="139" s="389" customFormat="1" ht="13.5" hidden="1" customHeight="1" x14ac:dyDescent="0.15"/>
    <row r="140" s="389" customFormat="1" ht="13.5" hidden="1" customHeight="1" x14ac:dyDescent="0.15"/>
    <row r="141" s="389" customFormat="1" ht="13.5" hidden="1" customHeight="1" x14ac:dyDescent="0.15"/>
    <row r="142" s="389" customFormat="1" ht="13.5" hidden="1" customHeight="1" x14ac:dyDescent="0.15"/>
    <row r="143" s="389" customFormat="1" ht="13.5" hidden="1" customHeight="1" x14ac:dyDescent="0.15"/>
    <row r="144" s="389" customFormat="1" ht="13.5" hidden="1" customHeight="1" x14ac:dyDescent="0.15"/>
    <row r="145" s="389" customFormat="1" ht="13.5" hidden="1" customHeight="1" x14ac:dyDescent="0.15"/>
    <row r="146" s="389" customFormat="1" ht="13.5" hidden="1" customHeight="1" x14ac:dyDescent="0.15"/>
    <row r="147" s="389" customFormat="1" ht="13.5" hidden="1" customHeight="1" x14ac:dyDescent="0.15"/>
    <row r="148" s="389" customFormat="1" ht="13.5" hidden="1" customHeight="1" x14ac:dyDescent="0.15"/>
    <row r="149" s="389" customFormat="1" ht="13.5" hidden="1" customHeight="1" x14ac:dyDescent="0.15"/>
    <row r="150" s="389" customFormat="1" ht="13.5" hidden="1" customHeight="1" x14ac:dyDescent="0.15"/>
    <row r="151" s="389" customFormat="1" ht="13.5" hidden="1" customHeight="1" x14ac:dyDescent="0.15"/>
    <row r="152" s="389" customFormat="1" ht="13.5" hidden="1" customHeight="1" x14ac:dyDescent="0.15"/>
    <row r="153" s="389" customFormat="1" ht="13.5" hidden="1" customHeight="1" x14ac:dyDescent="0.15"/>
    <row r="154" s="389" customFormat="1" ht="13.5" hidden="1" customHeight="1" x14ac:dyDescent="0.15"/>
    <row r="155" s="389" customFormat="1" ht="13.5" hidden="1" customHeight="1" x14ac:dyDescent="0.15"/>
    <row r="156" s="389" customFormat="1" ht="13.5" hidden="1" customHeight="1" x14ac:dyDescent="0.15"/>
    <row r="157" s="389" customFormat="1" ht="13.5" hidden="1" customHeight="1" x14ac:dyDescent="0.15"/>
    <row r="158" s="389" customFormat="1" ht="13.5" hidden="1" customHeight="1" x14ac:dyDescent="0.15"/>
    <row r="159" s="389" customFormat="1" ht="13.5" hidden="1" customHeight="1" x14ac:dyDescent="0.15"/>
    <row r="160" s="389" customFormat="1" ht="13.5" hidden="1" customHeight="1" x14ac:dyDescent="0.15"/>
  </sheetData>
  <sheetProtection algorithmName="SHA-512" hashValue="xUlIKQDUM8g09Apf+7fKvroi8LpaHqfgi3TX2TMOOi8IGygGwxJS9KFEIUX8teDOqGb7lDaMJ50AZJFai96dnw==" saltValue="SbEVI2A21S3ufo0vCsRJ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O96" sqref="CO96"/>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517</v>
      </c>
    </row>
  </sheetData>
  <sheetProtection algorithmName="SHA-512" hashValue="mkJ3ND3iPHncroCzIACWf5jNhfnF330fLZW9PtecWwy/QZn2J3B3xKVFuari/Vuu7mETPVwQfCpzobBuQEunLQ==" saltValue="UpEfWxzC4t54wGDy1OhX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Normal="100" zoomScaleSheetLayoutView="55" workbookViewId="0">
      <selection activeCell="AD111" sqref="AD111"/>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633</v>
      </c>
    </row>
  </sheetData>
  <sheetProtection algorithmName="SHA-512" hashValue="yde0vUA6SAQBMnTZKoN+idD/OcFdcZiB+8Ew8tQ3IqWDqgCmFsrCvNLcPzsVNQtSt3rVe10zefKfzayEND9zVg==" saltValue="o4XGI9TW4hbK0X6oru9b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568</v>
      </c>
      <c r="G2" s="155"/>
      <c r="H2" s="156"/>
    </row>
    <row r="3" spans="1:8" x14ac:dyDescent="0.15">
      <c r="A3" s="152" t="s">
        <v>561</v>
      </c>
      <c r="B3" s="157"/>
      <c r="C3" s="158"/>
      <c r="D3" s="159">
        <v>140234</v>
      </c>
      <c r="E3" s="160"/>
      <c r="F3" s="161">
        <v>106092</v>
      </c>
      <c r="G3" s="162"/>
      <c r="H3" s="163"/>
    </row>
    <row r="4" spans="1:8" x14ac:dyDescent="0.15">
      <c r="A4" s="164"/>
      <c r="B4" s="165"/>
      <c r="C4" s="166"/>
      <c r="D4" s="167">
        <v>42875</v>
      </c>
      <c r="E4" s="168"/>
      <c r="F4" s="169">
        <v>44299</v>
      </c>
      <c r="G4" s="170"/>
      <c r="H4" s="171"/>
    </row>
    <row r="5" spans="1:8" x14ac:dyDescent="0.15">
      <c r="A5" s="152" t="s">
        <v>563</v>
      </c>
      <c r="B5" s="157"/>
      <c r="C5" s="158"/>
      <c r="D5" s="159">
        <v>165498</v>
      </c>
      <c r="E5" s="160"/>
      <c r="F5" s="161">
        <v>78903</v>
      </c>
      <c r="G5" s="162"/>
      <c r="H5" s="163"/>
    </row>
    <row r="6" spans="1:8" x14ac:dyDescent="0.15">
      <c r="A6" s="164"/>
      <c r="B6" s="165"/>
      <c r="C6" s="166"/>
      <c r="D6" s="167">
        <v>80997</v>
      </c>
      <c r="E6" s="168"/>
      <c r="F6" s="169">
        <v>49201</v>
      </c>
      <c r="G6" s="170"/>
      <c r="H6" s="171"/>
    </row>
    <row r="7" spans="1:8" x14ac:dyDescent="0.15">
      <c r="A7" s="152" t="s">
        <v>564</v>
      </c>
      <c r="B7" s="157"/>
      <c r="C7" s="158"/>
      <c r="D7" s="159">
        <v>181433</v>
      </c>
      <c r="E7" s="160"/>
      <c r="F7" s="161">
        <v>82993</v>
      </c>
      <c r="G7" s="162"/>
      <c r="H7" s="163"/>
    </row>
    <row r="8" spans="1:8" x14ac:dyDescent="0.15">
      <c r="A8" s="164"/>
      <c r="B8" s="165"/>
      <c r="C8" s="166"/>
      <c r="D8" s="167">
        <v>95709</v>
      </c>
      <c r="E8" s="168"/>
      <c r="F8" s="169">
        <v>46787</v>
      </c>
      <c r="G8" s="170"/>
      <c r="H8" s="171"/>
    </row>
    <row r="9" spans="1:8" x14ac:dyDescent="0.15">
      <c r="A9" s="152" t="s">
        <v>565</v>
      </c>
      <c r="B9" s="157"/>
      <c r="C9" s="158"/>
      <c r="D9" s="159">
        <v>149748</v>
      </c>
      <c r="E9" s="160"/>
      <c r="F9" s="161">
        <v>108252</v>
      </c>
      <c r="G9" s="162"/>
      <c r="H9" s="163"/>
    </row>
    <row r="10" spans="1:8" x14ac:dyDescent="0.15">
      <c r="A10" s="164"/>
      <c r="B10" s="165"/>
      <c r="C10" s="166"/>
      <c r="D10" s="167">
        <v>100119</v>
      </c>
      <c r="E10" s="168"/>
      <c r="F10" s="169">
        <v>50321</v>
      </c>
      <c r="G10" s="170"/>
      <c r="H10" s="171"/>
    </row>
    <row r="11" spans="1:8" x14ac:dyDescent="0.15">
      <c r="A11" s="152" t="s">
        <v>566</v>
      </c>
      <c r="B11" s="157"/>
      <c r="C11" s="158"/>
      <c r="D11" s="159">
        <v>145587</v>
      </c>
      <c r="E11" s="160"/>
      <c r="F11" s="161">
        <v>93492</v>
      </c>
      <c r="G11" s="162"/>
      <c r="H11" s="163"/>
    </row>
    <row r="12" spans="1:8" x14ac:dyDescent="0.15">
      <c r="A12" s="164"/>
      <c r="B12" s="165"/>
      <c r="C12" s="172"/>
      <c r="D12" s="167">
        <v>63003</v>
      </c>
      <c r="E12" s="168"/>
      <c r="F12" s="169">
        <v>53316</v>
      </c>
      <c r="G12" s="170"/>
      <c r="H12" s="171"/>
    </row>
    <row r="13" spans="1:8" x14ac:dyDescent="0.15">
      <c r="A13" s="152"/>
      <c r="B13" s="157"/>
      <c r="C13" s="173"/>
      <c r="D13" s="174">
        <v>156500</v>
      </c>
      <c r="E13" s="175"/>
      <c r="F13" s="176">
        <v>93946</v>
      </c>
      <c r="G13" s="177"/>
      <c r="H13" s="163"/>
    </row>
    <row r="14" spans="1:8" x14ac:dyDescent="0.15">
      <c r="A14" s="164"/>
      <c r="B14" s="165"/>
      <c r="C14" s="166"/>
      <c r="D14" s="167">
        <v>76541</v>
      </c>
      <c r="E14" s="168"/>
      <c r="F14" s="169">
        <v>48785</v>
      </c>
      <c r="G14" s="170"/>
      <c r="H14" s="171"/>
    </row>
    <row r="17" spans="1:11" x14ac:dyDescent="0.15">
      <c r="A17" s="148" t="s">
        <v>52</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53</v>
      </c>
      <c r="B19" s="178">
        <f>ROUND(VALUE(SUBSTITUTE(実質収支比率等に係る経年分析!F$48,"▲","-")),2)</f>
        <v>8.4600000000000009</v>
      </c>
      <c r="C19" s="178">
        <f>ROUND(VALUE(SUBSTITUTE(実質収支比率等に係る経年分析!G$48,"▲","-")),2)</f>
        <v>6.95</v>
      </c>
      <c r="D19" s="178">
        <f>ROUND(VALUE(SUBSTITUTE(実質収支比率等に係る経年分析!H$48,"▲","-")),2)</f>
        <v>6.96</v>
      </c>
      <c r="E19" s="178">
        <f>ROUND(VALUE(SUBSTITUTE(実質収支比率等に係る経年分析!I$48,"▲","-")),2)</f>
        <v>5.54</v>
      </c>
      <c r="F19" s="178">
        <f>ROUND(VALUE(SUBSTITUTE(実質収支比率等に係る経年分析!J$48,"▲","-")),2)</f>
        <v>6.86</v>
      </c>
    </row>
    <row r="20" spans="1:11" x14ac:dyDescent="0.15">
      <c r="A20" s="178" t="s">
        <v>54</v>
      </c>
      <c r="B20" s="178">
        <f>ROUND(VALUE(SUBSTITUTE(実質収支比率等に係る経年分析!F$47,"▲","-")),2)</f>
        <v>36.770000000000003</v>
      </c>
      <c r="C20" s="178">
        <f>ROUND(VALUE(SUBSTITUTE(実質収支比率等に係る経年分析!G$47,"▲","-")),2)</f>
        <v>42.09</v>
      </c>
      <c r="D20" s="178">
        <f>ROUND(VALUE(SUBSTITUTE(実質収支比率等に係る経年分析!H$47,"▲","-")),2)</f>
        <v>40.159999999999997</v>
      </c>
      <c r="E20" s="178">
        <f>ROUND(VALUE(SUBSTITUTE(実質収支比率等に係る経年分析!I$47,"▲","-")),2)</f>
        <v>41.46</v>
      </c>
      <c r="F20" s="178">
        <f>ROUND(VALUE(SUBSTITUTE(実質収支比率等に係る経年分析!J$47,"▲","-")),2)</f>
        <v>44.4</v>
      </c>
    </row>
    <row r="21" spans="1:11" x14ac:dyDescent="0.15">
      <c r="A21" s="178" t="s">
        <v>55</v>
      </c>
      <c r="B21" s="178">
        <f>IF(ISNUMBER(VALUE(SUBSTITUTE(実質収支比率等に係る経年分析!F$49,"▲","-"))),ROUND(VALUE(SUBSTITUTE(実質収支比率等に係る経年分析!F$49,"▲","-")),2),NA())</f>
        <v>5.5</v>
      </c>
      <c r="C21" s="178">
        <f>IF(ISNUMBER(VALUE(SUBSTITUTE(実質収支比率等に係る経年分析!G$49,"▲","-"))),ROUND(VALUE(SUBSTITUTE(実質収支比率等に係る経年分析!G$49,"▲","-")),2),NA())</f>
        <v>2.65</v>
      </c>
      <c r="D21" s="178">
        <f>IF(ISNUMBER(VALUE(SUBSTITUTE(実質収支比率等に係る経年分析!H$49,"▲","-"))),ROUND(VALUE(SUBSTITUTE(実質収支比率等に係る経年分析!H$49,"▲","-")),2),NA())</f>
        <v>-3.31</v>
      </c>
      <c r="E21" s="178">
        <f>IF(ISNUMBER(VALUE(SUBSTITUTE(実質収支比率等に係る経年分析!I$49,"▲","-"))),ROUND(VALUE(SUBSTITUTE(実質収支比率等に係る経年分析!I$49,"▲","-")),2),NA())</f>
        <v>-1.57</v>
      </c>
      <c r="F21" s="178">
        <f>IF(ISNUMBER(VALUE(SUBSTITUTE(実質収支比率等に係る経年分析!J$49,"▲","-"))),ROUND(VALUE(SUBSTITUTE(実質収支比率等に係る経年分析!J$49,"▲","-")),2),NA())</f>
        <v>2.75</v>
      </c>
    </row>
    <row r="24" spans="1:11" x14ac:dyDescent="0.15">
      <c r="A24" s="148" t="s">
        <v>56</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0.01</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0.01</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0.01</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0.01</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0.01</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農業者労働災害共済特別会計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0.01</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0.01</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0.01</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0.01</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15">
      <c r="A30" s="179" t="str">
        <f>IF(連結実質赤字比率に係る赤字・黒字の構成分析!C$40="",NA(),連結実質赤字比率に係る赤字・黒字の構成分析!C$40)</f>
        <v>国民健康保険今庄診療所特別会計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0.01</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0.01</v>
      </c>
    </row>
    <row r="31" spans="1:11" x14ac:dyDescent="0.15">
      <c r="A31" s="179" t="str">
        <f>IF(連結実質赤字比率に係る赤字・黒字の構成分析!C$39="",NA(),連結実質赤字比率に係る赤字・黒字の構成分析!C$39)</f>
        <v>老人保健施設特別会計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0.01</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0.01</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0.01</v>
      </c>
    </row>
    <row r="32" spans="1:11" x14ac:dyDescent="0.15">
      <c r="A32" s="179" t="str">
        <f>IF(連結実質赤字比率に係る赤字・黒字の構成分析!C$38="",NA(),連結実質赤字比率に係る赤字・黒字の構成分析!C$38)</f>
        <v>河野診療所特別会計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0.01</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0.01</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0.01</v>
      </c>
    </row>
    <row r="33" spans="1:16" x14ac:dyDescent="0.15">
      <c r="A33" s="179" t="str">
        <f>IF(連結実質赤字比率に係る赤字・黒字の構成分析!C$37="",NA(),連結実質赤字比率に係る赤字・黒字の構成分析!C$37)</f>
        <v>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0.14000000000000001</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0.02</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1.69</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0.37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0.14000000000000001</v>
      </c>
    </row>
    <row r="34" spans="1:16" x14ac:dyDescent="0.15">
      <c r="A34" s="179" t="str">
        <f>IF(連結実質赤字比率に係る赤字・黒字の構成分析!C$36="",NA(),連結実質赤字比率に係る赤字・黒字の構成分析!C$36)</f>
        <v>介護保険特別会計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0.41</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0.26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0.35</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0.92</v>
      </c>
    </row>
    <row r="35" spans="1:16" x14ac:dyDescent="0.15">
      <c r="A35" s="179" t="str">
        <f>IF(連結実質赤字比率に係る赤字・黒字の構成分析!C$35="",NA(),連結実質赤字比率に係る赤字・黒字の構成分析!C$35)</f>
        <v>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3.81</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3.14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2.42</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1.52</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1.4</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7.85</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6.92</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6.93</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5.32</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6.83</v>
      </c>
    </row>
    <row r="39" spans="1:16" x14ac:dyDescent="0.15">
      <c r="A39" s="148" t="s">
        <v>59</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1150</v>
      </c>
      <c r="E42" s="180"/>
      <c r="F42" s="180"/>
      <c r="G42" s="180">
        <f>'実質公債費比率（分子）の構造'!L$52</f>
        <v>1137</v>
      </c>
      <c r="H42" s="180"/>
      <c r="I42" s="180"/>
      <c r="J42" s="180">
        <f>'実質公債費比率（分子）の構造'!M$52</f>
        <v>1108</v>
      </c>
      <c r="K42" s="180"/>
      <c r="L42" s="180"/>
      <c r="M42" s="180">
        <f>'実質公債費比率（分子）の構造'!N$52</f>
        <v>1076</v>
      </c>
      <c r="N42" s="180"/>
      <c r="O42" s="180"/>
      <c r="P42" s="180">
        <f>'実質公債費比率（分子）の構造'!O$52</f>
        <v>956</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x14ac:dyDescent="0.15">
      <c r="A45" s="180" t="s">
        <v>65</v>
      </c>
      <c r="B45" s="180">
        <f>'実質公債費比率（分子）の構造'!K$49</f>
        <v>46</v>
      </c>
      <c r="C45" s="180"/>
      <c r="D45" s="180"/>
      <c r="E45" s="180">
        <f>'実質公債費比率（分子）の構造'!L$49</f>
        <v>44</v>
      </c>
      <c r="F45" s="180"/>
      <c r="G45" s="180"/>
      <c r="H45" s="180">
        <f>'実質公債費比率（分子）の構造'!M$49</f>
        <v>53</v>
      </c>
      <c r="I45" s="180"/>
      <c r="J45" s="180"/>
      <c r="K45" s="180">
        <f>'実質公債費比率（分子）の構造'!N$49</f>
        <v>66</v>
      </c>
      <c r="L45" s="180"/>
      <c r="M45" s="180"/>
      <c r="N45" s="180">
        <f>'実質公債費比率（分子）の構造'!O$49</f>
        <v>67</v>
      </c>
      <c r="O45" s="180"/>
      <c r="P45" s="180"/>
    </row>
    <row r="46" spans="1:16" x14ac:dyDescent="0.15">
      <c r="A46" s="180" t="s">
        <v>66</v>
      </c>
      <c r="B46" s="180">
        <f>'実質公債費比率（分子）の構造'!K$48</f>
        <v>387</v>
      </c>
      <c r="C46" s="180"/>
      <c r="D46" s="180"/>
      <c r="E46" s="180">
        <f>'実質公債費比率（分子）の構造'!L$48</f>
        <v>342</v>
      </c>
      <c r="F46" s="180"/>
      <c r="G46" s="180"/>
      <c r="H46" s="180">
        <f>'実質公債費比率（分子）の構造'!M$48</f>
        <v>343</v>
      </c>
      <c r="I46" s="180"/>
      <c r="J46" s="180"/>
      <c r="K46" s="180">
        <f>'実質公債費比率（分子）の構造'!N$48</f>
        <v>311</v>
      </c>
      <c r="L46" s="180"/>
      <c r="M46" s="180"/>
      <c r="N46" s="180">
        <f>'実質公債費比率（分子）の構造'!O$48</f>
        <v>255</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1251</v>
      </c>
      <c r="C49" s="180"/>
      <c r="D49" s="180"/>
      <c r="E49" s="180">
        <f>'実質公債費比率（分子）の構造'!L$45</f>
        <v>1175</v>
      </c>
      <c r="F49" s="180"/>
      <c r="G49" s="180"/>
      <c r="H49" s="180">
        <f>'実質公債費比率（分子）の構造'!M$45</f>
        <v>1099</v>
      </c>
      <c r="I49" s="180"/>
      <c r="J49" s="180"/>
      <c r="K49" s="180">
        <f>'実質公債費比率（分子）の構造'!N$45</f>
        <v>1031</v>
      </c>
      <c r="L49" s="180"/>
      <c r="M49" s="180"/>
      <c r="N49" s="180">
        <f>'実質公債費比率（分子）の構造'!O$45</f>
        <v>873</v>
      </c>
      <c r="O49" s="180"/>
      <c r="P49" s="180"/>
    </row>
    <row r="50" spans="1:16" x14ac:dyDescent="0.15">
      <c r="A50" s="180" t="s">
        <v>70</v>
      </c>
      <c r="B50" s="180" t="e">
        <f>NA()</f>
        <v>#N/A</v>
      </c>
      <c r="C50" s="180">
        <f>IF(ISNUMBER('実質公債費比率（分子）の構造'!K$53),'実質公債費比率（分子）の構造'!K$53,NA())</f>
        <v>534</v>
      </c>
      <c r="D50" s="180" t="e">
        <f>NA()</f>
        <v>#N/A</v>
      </c>
      <c r="E50" s="180" t="e">
        <f>NA()</f>
        <v>#N/A</v>
      </c>
      <c r="F50" s="180">
        <f>IF(ISNUMBER('実質公債費比率（分子）の構造'!L$53),'実質公債費比率（分子）の構造'!L$53,NA())</f>
        <v>424</v>
      </c>
      <c r="G50" s="180" t="e">
        <f>NA()</f>
        <v>#N/A</v>
      </c>
      <c r="H50" s="180" t="e">
        <f>NA()</f>
        <v>#N/A</v>
      </c>
      <c r="I50" s="180">
        <f>IF(ISNUMBER('実質公債費比率（分子）の構造'!M$53),'実質公債費比率（分子）の構造'!M$53,NA())</f>
        <v>387</v>
      </c>
      <c r="J50" s="180" t="e">
        <f>NA()</f>
        <v>#N/A</v>
      </c>
      <c r="K50" s="180" t="e">
        <f>NA()</f>
        <v>#N/A</v>
      </c>
      <c r="L50" s="180">
        <f>IF(ISNUMBER('実質公債費比率（分子）の構造'!N$53),'実質公債費比率（分子）の構造'!N$53,NA())</f>
        <v>332</v>
      </c>
      <c r="M50" s="180" t="e">
        <f>NA()</f>
        <v>#N/A</v>
      </c>
      <c r="N50" s="180" t="e">
        <f>NA()</f>
        <v>#N/A</v>
      </c>
      <c r="O50" s="180">
        <f>IF(ISNUMBER('実質公債費比率（分子）の構造'!O$53),'実質公債費比率（分子）の構造'!O$53,NA())</f>
        <v>239</v>
      </c>
      <c r="P50" s="180" t="e">
        <f>NA()</f>
        <v>#N/A</v>
      </c>
    </row>
    <row r="53" spans="1:16" x14ac:dyDescent="0.15">
      <c r="A53" s="148" t="s">
        <v>71</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9931</v>
      </c>
      <c r="E56" s="179"/>
      <c r="F56" s="179"/>
      <c r="G56" s="179">
        <f>'将来負担比率（分子）の構造'!J$52</f>
        <v>9447</v>
      </c>
      <c r="H56" s="179"/>
      <c r="I56" s="179"/>
      <c r="J56" s="179">
        <f>'将来負担比率（分子）の構造'!K$52</f>
        <v>9033</v>
      </c>
      <c r="K56" s="179"/>
      <c r="L56" s="179"/>
      <c r="M56" s="179">
        <f>'将来負担比率（分子）の構造'!L$52</f>
        <v>8571</v>
      </c>
      <c r="N56" s="179"/>
      <c r="O56" s="179"/>
      <c r="P56" s="179">
        <f>'将来負担比率（分子）の構造'!M$52</f>
        <v>8172</v>
      </c>
    </row>
    <row r="57" spans="1:16" x14ac:dyDescent="0.15">
      <c r="A57" s="179" t="s">
        <v>41</v>
      </c>
      <c r="B57" s="179"/>
      <c r="C57" s="179"/>
      <c r="D57" s="179">
        <f>'将来負担比率（分子）の構造'!I$51</f>
        <v>6</v>
      </c>
      <c r="E57" s="179"/>
      <c r="F57" s="179"/>
      <c r="G57" s="179">
        <f>'将来負担比率（分子）の構造'!J$51</f>
        <v>4</v>
      </c>
      <c r="H57" s="179"/>
      <c r="I57" s="179"/>
      <c r="J57" s="179">
        <f>'将来負担比率（分子）の構造'!K$51</f>
        <v>12</v>
      </c>
      <c r="K57" s="179"/>
      <c r="L57" s="179"/>
      <c r="M57" s="179">
        <f>'将来負担比率（分子）の構造'!L$51</f>
        <v>76</v>
      </c>
      <c r="N57" s="179"/>
      <c r="O57" s="179"/>
      <c r="P57" s="179">
        <f>'将来負担比率（分子）の構造'!M$51</f>
        <v>130</v>
      </c>
    </row>
    <row r="58" spans="1:16" x14ac:dyDescent="0.15">
      <c r="A58" s="179" t="s">
        <v>40</v>
      </c>
      <c r="B58" s="179"/>
      <c r="C58" s="179"/>
      <c r="D58" s="179">
        <f>'将来負担比率（分子）の構造'!I$50</f>
        <v>3495</v>
      </c>
      <c r="E58" s="179"/>
      <c r="F58" s="179"/>
      <c r="G58" s="179">
        <f>'将来負担比率（分子）の構造'!J$50</f>
        <v>3645</v>
      </c>
      <c r="H58" s="179"/>
      <c r="I58" s="179"/>
      <c r="J58" s="179">
        <f>'将来負担比率（分子）の構造'!K$50</f>
        <v>3457</v>
      </c>
      <c r="K58" s="179"/>
      <c r="L58" s="179"/>
      <c r="M58" s="179">
        <f>'将来負担比率（分子）の構造'!L$50</f>
        <v>3448</v>
      </c>
      <c r="N58" s="179"/>
      <c r="O58" s="179"/>
      <c r="P58" s="179">
        <f>'将来負担比率（分子）の構造'!M$50</f>
        <v>3506</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34</v>
      </c>
      <c r="B62" s="179">
        <f>'将来負担比率（分子）の構造'!I$45</f>
        <v>1550</v>
      </c>
      <c r="C62" s="179"/>
      <c r="D62" s="179"/>
      <c r="E62" s="179">
        <f>'将来負担比率（分子）の構造'!J$45</f>
        <v>1477</v>
      </c>
      <c r="F62" s="179"/>
      <c r="G62" s="179"/>
      <c r="H62" s="179">
        <f>'将来負担比率（分子）の構造'!K$45</f>
        <v>1455</v>
      </c>
      <c r="I62" s="179"/>
      <c r="J62" s="179"/>
      <c r="K62" s="179">
        <f>'将来負担比率（分子）の構造'!L$45</f>
        <v>1381</v>
      </c>
      <c r="L62" s="179"/>
      <c r="M62" s="179"/>
      <c r="N62" s="179">
        <f>'将来負担比率（分子）の構造'!M$45</f>
        <v>1337</v>
      </c>
      <c r="O62" s="179"/>
      <c r="P62" s="179"/>
    </row>
    <row r="63" spans="1:16" x14ac:dyDescent="0.15">
      <c r="A63" s="179" t="s">
        <v>33</v>
      </c>
      <c r="B63" s="179">
        <f>'将来負担比率（分子）の構造'!I$44</f>
        <v>426</v>
      </c>
      <c r="C63" s="179"/>
      <c r="D63" s="179"/>
      <c r="E63" s="179">
        <f>'将来負担比率（分子）の構造'!J$44</f>
        <v>440</v>
      </c>
      <c r="F63" s="179"/>
      <c r="G63" s="179"/>
      <c r="H63" s="179">
        <f>'将来負担比率（分子）の構造'!K$44</f>
        <v>445</v>
      </c>
      <c r="I63" s="179"/>
      <c r="J63" s="179"/>
      <c r="K63" s="179">
        <f>'将来負担比率（分子）の構造'!L$44</f>
        <v>437</v>
      </c>
      <c r="L63" s="179"/>
      <c r="M63" s="179"/>
      <c r="N63" s="179">
        <f>'将来負担比率（分子）の構造'!M$44</f>
        <v>584</v>
      </c>
      <c r="O63" s="179"/>
      <c r="P63" s="179"/>
    </row>
    <row r="64" spans="1:16" x14ac:dyDescent="0.15">
      <c r="A64" s="179" t="s">
        <v>32</v>
      </c>
      <c r="B64" s="179">
        <f>'将来負担比率（分子）の構造'!I$43</f>
        <v>3064</v>
      </c>
      <c r="C64" s="179"/>
      <c r="D64" s="179"/>
      <c r="E64" s="179">
        <f>'将来負担比率（分子）の構造'!J$43</f>
        <v>2634</v>
      </c>
      <c r="F64" s="179"/>
      <c r="G64" s="179"/>
      <c r="H64" s="179">
        <f>'将来負担比率（分子）の構造'!K$43</f>
        <v>2384</v>
      </c>
      <c r="I64" s="179"/>
      <c r="J64" s="179"/>
      <c r="K64" s="179">
        <f>'将来負担比率（分子）の構造'!L$43</f>
        <v>2008</v>
      </c>
      <c r="L64" s="179"/>
      <c r="M64" s="179"/>
      <c r="N64" s="179">
        <f>'将来負担比率（分子）の構造'!M$43</f>
        <v>1715</v>
      </c>
      <c r="O64" s="179"/>
      <c r="P64" s="179"/>
    </row>
    <row r="65" spans="1:16" x14ac:dyDescent="0.15">
      <c r="A65" s="179" t="s">
        <v>31</v>
      </c>
      <c r="B65" s="179" t="str">
        <f>'将来負担比率（分子）の構造'!I$42</f>
        <v>-</v>
      </c>
      <c r="C65" s="179"/>
      <c r="D65" s="179"/>
      <c r="E65" s="179">
        <f>'将来負担比率（分子）の構造'!J$42</f>
        <v>885</v>
      </c>
      <c r="F65" s="179"/>
      <c r="G65" s="179"/>
      <c r="H65" s="179">
        <f>'将来負担比率（分子）の構造'!K$42</f>
        <v>549</v>
      </c>
      <c r="I65" s="179"/>
      <c r="J65" s="179"/>
      <c r="K65" s="179">
        <f>'将来負担比率（分子）の構造'!L$42</f>
        <v>713</v>
      </c>
      <c r="L65" s="179"/>
      <c r="M65" s="179"/>
      <c r="N65" s="179">
        <f>'将来負担比率（分子）の構造'!M$42</f>
        <v>617</v>
      </c>
      <c r="O65" s="179"/>
      <c r="P65" s="179"/>
    </row>
    <row r="66" spans="1:16" x14ac:dyDescent="0.15">
      <c r="A66" s="179" t="s">
        <v>30</v>
      </c>
      <c r="B66" s="179">
        <f>'将来負担比率（分子）の構造'!I$41</f>
        <v>7811</v>
      </c>
      <c r="C66" s="179"/>
      <c r="D66" s="179"/>
      <c r="E66" s="179">
        <f>'将来負担比率（分子）の構造'!J$41</f>
        <v>7160</v>
      </c>
      <c r="F66" s="179"/>
      <c r="G66" s="179"/>
      <c r="H66" s="179">
        <f>'将来負担比率（分子）の構造'!K$41</f>
        <v>6734</v>
      </c>
      <c r="I66" s="179"/>
      <c r="J66" s="179"/>
      <c r="K66" s="179">
        <f>'将来負担比率（分子）の構造'!L$41</f>
        <v>6269</v>
      </c>
      <c r="L66" s="179"/>
      <c r="M66" s="179"/>
      <c r="N66" s="179">
        <f>'将来負担比率（分子）の構造'!M$41</f>
        <v>5770</v>
      </c>
      <c r="O66" s="179"/>
      <c r="P66" s="179"/>
    </row>
    <row r="67" spans="1:16" x14ac:dyDescent="0.15">
      <c r="A67" s="179" t="s">
        <v>74</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76</v>
      </c>
      <c r="B72" s="183">
        <f>基金残高に係る経年分析!F55</f>
        <v>2117</v>
      </c>
      <c r="C72" s="183">
        <f>基金残高に係る経年分析!G55</f>
        <v>2120</v>
      </c>
      <c r="D72" s="183">
        <f>基金残高に係る経年分析!H55</f>
        <v>2200</v>
      </c>
    </row>
    <row r="73" spans="1:16" x14ac:dyDescent="0.15">
      <c r="A73" s="182" t="s">
        <v>77</v>
      </c>
      <c r="B73" s="183">
        <f>基金残高に係る経年分析!F56</f>
        <v>674</v>
      </c>
      <c r="C73" s="183">
        <f>基金残高に係る経年分析!G56</f>
        <v>575</v>
      </c>
      <c r="D73" s="183">
        <f>基金残高に係る経年分析!H56</f>
        <v>577</v>
      </c>
    </row>
    <row r="74" spans="1:16" x14ac:dyDescent="0.15">
      <c r="A74" s="182" t="s">
        <v>78</v>
      </c>
      <c r="B74" s="183">
        <f>基金残高に係る経年分析!F57</f>
        <v>1946</v>
      </c>
      <c r="C74" s="183">
        <f>基金残高に係る経年分析!G57</f>
        <v>1909</v>
      </c>
      <c r="D74" s="183">
        <f>基金残高に係る経年分析!H57</f>
        <v>1810</v>
      </c>
    </row>
  </sheetData>
  <sheetProtection algorithmName="SHA-512" hashValue="sJnMZ03VSbyPbKjRC9D4AoV3M57lVI12DNWl11TQpKiUjuRkCsB6xx0r+VHTOEUlZe9wI6/Q84x5ne2ppf9SSQ==" saltValue="Km5HWmtDBpRzWrlcNrJi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8" t="s">
        <v>208</v>
      </c>
      <c r="DI1" s="799"/>
      <c r="DJ1" s="799"/>
      <c r="DK1" s="799"/>
      <c r="DL1" s="799"/>
      <c r="DM1" s="799"/>
      <c r="DN1" s="800"/>
      <c r="DO1" s="224"/>
      <c r="DP1" s="798" t="s">
        <v>209</v>
      </c>
      <c r="DQ1" s="799"/>
      <c r="DR1" s="799"/>
      <c r="DS1" s="799"/>
      <c r="DT1" s="799"/>
      <c r="DU1" s="799"/>
      <c r="DV1" s="799"/>
      <c r="DW1" s="799"/>
      <c r="DX1" s="799"/>
      <c r="DY1" s="799"/>
      <c r="DZ1" s="799"/>
      <c r="EA1" s="799"/>
      <c r="EB1" s="799"/>
      <c r="EC1" s="800"/>
      <c r="ED1" s="222"/>
      <c r="EE1" s="222"/>
      <c r="EF1" s="222"/>
      <c r="EG1" s="222"/>
      <c r="EH1" s="222"/>
      <c r="EI1" s="222"/>
      <c r="EJ1" s="222"/>
      <c r="EK1" s="222"/>
      <c r="EL1" s="222"/>
      <c r="EM1" s="222"/>
    </row>
    <row r="2" spans="2:143" ht="22.5" customHeight="1" x14ac:dyDescent="0.15">
      <c r="B2" s="225" t="s">
        <v>210</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40" t="s">
        <v>211</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212</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3" t="s">
        <v>213</v>
      </c>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5"/>
    </row>
    <row r="4" spans="2:143" ht="11.25" customHeight="1" x14ac:dyDescent="0.15">
      <c r="B4" s="740" t="s">
        <v>1</v>
      </c>
      <c r="C4" s="741"/>
      <c r="D4" s="741"/>
      <c r="E4" s="741"/>
      <c r="F4" s="741"/>
      <c r="G4" s="741"/>
      <c r="H4" s="741"/>
      <c r="I4" s="741"/>
      <c r="J4" s="741"/>
      <c r="K4" s="741"/>
      <c r="L4" s="741"/>
      <c r="M4" s="741"/>
      <c r="N4" s="741"/>
      <c r="O4" s="741"/>
      <c r="P4" s="741"/>
      <c r="Q4" s="742"/>
      <c r="R4" s="740" t="s">
        <v>214</v>
      </c>
      <c r="S4" s="741"/>
      <c r="T4" s="741"/>
      <c r="U4" s="741"/>
      <c r="V4" s="741"/>
      <c r="W4" s="741"/>
      <c r="X4" s="741"/>
      <c r="Y4" s="742"/>
      <c r="Z4" s="740" t="s">
        <v>215</v>
      </c>
      <c r="AA4" s="741"/>
      <c r="AB4" s="741"/>
      <c r="AC4" s="742"/>
      <c r="AD4" s="740" t="s">
        <v>216</v>
      </c>
      <c r="AE4" s="741"/>
      <c r="AF4" s="741"/>
      <c r="AG4" s="741"/>
      <c r="AH4" s="741"/>
      <c r="AI4" s="741"/>
      <c r="AJ4" s="741"/>
      <c r="AK4" s="742"/>
      <c r="AL4" s="740" t="s">
        <v>215</v>
      </c>
      <c r="AM4" s="741"/>
      <c r="AN4" s="741"/>
      <c r="AO4" s="742"/>
      <c r="AP4" s="801" t="s">
        <v>217</v>
      </c>
      <c r="AQ4" s="801"/>
      <c r="AR4" s="801"/>
      <c r="AS4" s="801"/>
      <c r="AT4" s="801"/>
      <c r="AU4" s="801"/>
      <c r="AV4" s="801"/>
      <c r="AW4" s="801"/>
      <c r="AX4" s="801"/>
      <c r="AY4" s="801"/>
      <c r="AZ4" s="801"/>
      <c r="BA4" s="801"/>
      <c r="BB4" s="801"/>
      <c r="BC4" s="801"/>
      <c r="BD4" s="801"/>
      <c r="BE4" s="801"/>
      <c r="BF4" s="801"/>
      <c r="BG4" s="801" t="s">
        <v>218</v>
      </c>
      <c r="BH4" s="801"/>
      <c r="BI4" s="801"/>
      <c r="BJ4" s="801"/>
      <c r="BK4" s="801"/>
      <c r="BL4" s="801"/>
      <c r="BM4" s="801"/>
      <c r="BN4" s="801"/>
      <c r="BO4" s="801" t="s">
        <v>215</v>
      </c>
      <c r="BP4" s="801"/>
      <c r="BQ4" s="801"/>
      <c r="BR4" s="801"/>
      <c r="BS4" s="801" t="s">
        <v>219</v>
      </c>
      <c r="BT4" s="801"/>
      <c r="BU4" s="801"/>
      <c r="BV4" s="801"/>
      <c r="BW4" s="801"/>
      <c r="BX4" s="801"/>
      <c r="BY4" s="801"/>
      <c r="BZ4" s="801"/>
      <c r="CA4" s="801"/>
      <c r="CB4" s="801"/>
      <c r="CD4" s="783" t="s">
        <v>220</v>
      </c>
      <c r="CE4" s="784"/>
      <c r="CF4" s="784"/>
      <c r="CG4" s="784"/>
      <c r="CH4" s="784"/>
      <c r="CI4" s="784"/>
      <c r="CJ4" s="784"/>
      <c r="CK4" s="784"/>
      <c r="CL4" s="784"/>
      <c r="CM4" s="784"/>
      <c r="CN4" s="784"/>
      <c r="CO4" s="784"/>
      <c r="CP4" s="784"/>
      <c r="CQ4" s="784"/>
      <c r="CR4" s="784"/>
      <c r="CS4" s="784"/>
      <c r="CT4" s="784"/>
      <c r="CU4" s="784"/>
      <c r="CV4" s="784"/>
      <c r="CW4" s="784"/>
      <c r="CX4" s="784"/>
      <c r="CY4" s="784"/>
      <c r="CZ4" s="784"/>
      <c r="DA4" s="784"/>
      <c r="DB4" s="784"/>
      <c r="DC4" s="784"/>
      <c r="DD4" s="784"/>
      <c r="DE4" s="784"/>
      <c r="DF4" s="784"/>
      <c r="DG4" s="784"/>
      <c r="DH4" s="784"/>
      <c r="DI4" s="784"/>
      <c r="DJ4" s="784"/>
      <c r="DK4" s="784"/>
      <c r="DL4" s="784"/>
      <c r="DM4" s="784"/>
      <c r="DN4" s="784"/>
      <c r="DO4" s="784"/>
      <c r="DP4" s="784"/>
      <c r="DQ4" s="784"/>
      <c r="DR4" s="784"/>
      <c r="DS4" s="784"/>
      <c r="DT4" s="784"/>
      <c r="DU4" s="784"/>
      <c r="DV4" s="784"/>
      <c r="DW4" s="784"/>
      <c r="DX4" s="784"/>
      <c r="DY4" s="784"/>
      <c r="DZ4" s="784"/>
      <c r="EA4" s="784"/>
      <c r="EB4" s="784"/>
      <c r="EC4" s="785"/>
    </row>
    <row r="5" spans="2:143" s="228" customFormat="1" ht="11.25" customHeight="1" x14ac:dyDescent="0.15">
      <c r="B5" s="745" t="s">
        <v>221</v>
      </c>
      <c r="C5" s="746"/>
      <c r="D5" s="746"/>
      <c r="E5" s="746"/>
      <c r="F5" s="746"/>
      <c r="G5" s="746"/>
      <c r="H5" s="746"/>
      <c r="I5" s="746"/>
      <c r="J5" s="746"/>
      <c r="K5" s="746"/>
      <c r="L5" s="746"/>
      <c r="M5" s="746"/>
      <c r="N5" s="746"/>
      <c r="O5" s="746"/>
      <c r="P5" s="746"/>
      <c r="Q5" s="747"/>
      <c r="R5" s="734">
        <v>1350054</v>
      </c>
      <c r="S5" s="735"/>
      <c r="T5" s="735"/>
      <c r="U5" s="735"/>
      <c r="V5" s="735"/>
      <c r="W5" s="735"/>
      <c r="X5" s="735"/>
      <c r="Y5" s="778"/>
      <c r="Z5" s="796">
        <v>15.9</v>
      </c>
      <c r="AA5" s="796"/>
      <c r="AB5" s="796"/>
      <c r="AC5" s="796"/>
      <c r="AD5" s="797">
        <v>1350054</v>
      </c>
      <c r="AE5" s="797"/>
      <c r="AF5" s="797"/>
      <c r="AG5" s="797"/>
      <c r="AH5" s="797"/>
      <c r="AI5" s="797"/>
      <c r="AJ5" s="797"/>
      <c r="AK5" s="797"/>
      <c r="AL5" s="779">
        <v>27.3</v>
      </c>
      <c r="AM5" s="750"/>
      <c r="AN5" s="750"/>
      <c r="AO5" s="780"/>
      <c r="AP5" s="745" t="s">
        <v>222</v>
      </c>
      <c r="AQ5" s="746"/>
      <c r="AR5" s="746"/>
      <c r="AS5" s="746"/>
      <c r="AT5" s="746"/>
      <c r="AU5" s="746"/>
      <c r="AV5" s="746"/>
      <c r="AW5" s="746"/>
      <c r="AX5" s="746"/>
      <c r="AY5" s="746"/>
      <c r="AZ5" s="746"/>
      <c r="BA5" s="746"/>
      <c r="BB5" s="746"/>
      <c r="BC5" s="746"/>
      <c r="BD5" s="746"/>
      <c r="BE5" s="746"/>
      <c r="BF5" s="747"/>
      <c r="BG5" s="679">
        <v>1329344</v>
      </c>
      <c r="BH5" s="680"/>
      <c r="BI5" s="680"/>
      <c r="BJ5" s="680"/>
      <c r="BK5" s="680"/>
      <c r="BL5" s="680"/>
      <c r="BM5" s="680"/>
      <c r="BN5" s="681"/>
      <c r="BO5" s="716">
        <v>98.5</v>
      </c>
      <c r="BP5" s="716"/>
      <c r="BQ5" s="716"/>
      <c r="BR5" s="716"/>
      <c r="BS5" s="717">
        <v>16223</v>
      </c>
      <c r="BT5" s="717"/>
      <c r="BU5" s="717"/>
      <c r="BV5" s="717"/>
      <c r="BW5" s="717"/>
      <c r="BX5" s="717"/>
      <c r="BY5" s="717"/>
      <c r="BZ5" s="717"/>
      <c r="CA5" s="717"/>
      <c r="CB5" s="776"/>
      <c r="CD5" s="783" t="s">
        <v>217</v>
      </c>
      <c r="CE5" s="784"/>
      <c r="CF5" s="784"/>
      <c r="CG5" s="784"/>
      <c r="CH5" s="784"/>
      <c r="CI5" s="784"/>
      <c r="CJ5" s="784"/>
      <c r="CK5" s="784"/>
      <c r="CL5" s="784"/>
      <c r="CM5" s="784"/>
      <c r="CN5" s="784"/>
      <c r="CO5" s="784"/>
      <c r="CP5" s="784"/>
      <c r="CQ5" s="785"/>
      <c r="CR5" s="783" t="s">
        <v>223</v>
      </c>
      <c r="CS5" s="784"/>
      <c r="CT5" s="784"/>
      <c r="CU5" s="784"/>
      <c r="CV5" s="784"/>
      <c r="CW5" s="784"/>
      <c r="CX5" s="784"/>
      <c r="CY5" s="785"/>
      <c r="CZ5" s="783" t="s">
        <v>215</v>
      </c>
      <c r="DA5" s="784"/>
      <c r="DB5" s="784"/>
      <c r="DC5" s="785"/>
      <c r="DD5" s="783" t="s">
        <v>224</v>
      </c>
      <c r="DE5" s="784"/>
      <c r="DF5" s="784"/>
      <c r="DG5" s="784"/>
      <c r="DH5" s="784"/>
      <c r="DI5" s="784"/>
      <c r="DJ5" s="784"/>
      <c r="DK5" s="784"/>
      <c r="DL5" s="784"/>
      <c r="DM5" s="784"/>
      <c r="DN5" s="784"/>
      <c r="DO5" s="784"/>
      <c r="DP5" s="785"/>
      <c r="DQ5" s="783" t="s">
        <v>225</v>
      </c>
      <c r="DR5" s="784"/>
      <c r="DS5" s="784"/>
      <c r="DT5" s="784"/>
      <c r="DU5" s="784"/>
      <c r="DV5" s="784"/>
      <c r="DW5" s="784"/>
      <c r="DX5" s="784"/>
      <c r="DY5" s="784"/>
      <c r="DZ5" s="784"/>
      <c r="EA5" s="784"/>
      <c r="EB5" s="784"/>
      <c r="EC5" s="785"/>
    </row>
    <row r="6" spans="2:143" ht="11.25" customHeight="1" x14ac:dyDescent="0.15">
      <c r="B6" s="676" t="s">
        <v>226</v>
      </c>
      <c r="C6" s="677"/>
      <c r="D6" s="677"/>
      <c r="E6" s="677"/>
      <c r="F6" s="677"/>
      <c r="G6" s="677"/>
      <c r="H6" s="677"/>
      <c r="I6" s="677"/>
      <c r="J6" s="677"/>
      <c r="K6" s="677"/>
      <c r="L6" s="677"/>
      <c r="M6" s="677"/>
      <c r="N6" s="677"/>
      <c r="O6" s="677"/>
      <c r="P6" s="677"/>
      <c r="Q6" s="678"/>
      <c r="R6" s="679">
        <v>89300</v>
      </c>
      <c r="S6" s="680"/>
      <c r="T6" s="680"/>
      <c r="U6" s="680"/>
      <c r="V6" s="680"/>
      <c r="W6" s="680"/>
      <c r="X6" s="680"/>
      <c r="Y6" s="681"/>
      <c r="Z6" s="716">
        <v>1</v>
      </c>
      <c r="AA6" s="716"/>
      <c r="AB6" s="716"/>
      <c r="AC6" s="716"/>
      <c r="AD6" s="717">
        <v>89300</v>
      </c>
      <c r="AE6" s="717"/>
      <c r="AF6" s="717"/>
      <c r="AG6" s="717"/>
      <c r="AH6" s="717"/>
      <c r="AI6" s="717"/>
      <c r="AJ6" s="717"/>
      <c r="AK6" s="717"/>
      <c r="AL6" s="682">
        <v>1.8</v>
      </c>
      <c r="AM6" s="683"/>
      <c r="AN6" s="683"/>
      <c r="AO6" s="718"/>
      <c r="AP6" s="676" t="s">
        <v>227</v>
      </c>
      <c r="AQ6" s="677"/>
      <c r="AR6" s="677"/>
      <c r="AS6" s="677"/>
      <c r="AT6" s="677"/>
      <c r="AU6" s="677"/>
      <c r="AV6" s="677"/>
      <c r="AW6" s="677"/>
      <c r="AX6" s="677"/>
      <c r="AY6" s="677"/>
      <c r="AZ6" s="677"/>
      <c r="BA6" s="677"/>
      <c r="BB6" s="677"/>
      <c r="BC6" s="677"/>
      <c r="BD6" s="677"/>
      <c r="BE6" s="677"/>
      <c r="BF6" s="678"/>
      <c r="BG6" s="679">
        <v>1329344</v>
      </c>
      <c r="BH6" s="680"/>
      <c r="BI6" s="680"/>
      <c r="BJ6" s="680"/>
      <c r="BK6" s="680"/>
      <c r="BL6" s="680"/>
      <c r="BM6" s="680"/>
      <c r="BN6" s="681"/>
      <c r="BO6" s="716">
        <v>98.5</v>
      </c>
      <c r="BP6" s="716"/>
      <c r="BQ6" s="716"/>
      <c r="BR6" s="716"/>
      <c r="BS6" s="717">
        <v>16223</v>
      </c>
      <c r="BT6" s="717"/>
      <c r="BU6" s="717"/>
      <c r="BV6" s="717"/>
      <c r="BW6" s="717"/>
      <c r="BX6" s="717"/>
      <c r="BY6" s="717"/>
      <c r="BZ6" s="717"/>
      <c r="CA6" s="717"/>
      <c r="CB6" s="776"/>
      <c r="CD6" s="737" t="s">
        <v>228</v>
      </c>
      <c r="CE6" s="738"/>
      <c r="CF6" s="738"/>
      <c r="CG6" s="738"/>
      <c r="CH6" s="738"/>
      <c r="CI6" s="738"/>
      <c r="CJ6" s="738"/>
      <c r="CK6" s="738"/>
      <c r="CL6" s="738"/>
      <c r="CM6" s="738"/>
      <c r="CN6" s="738"/>
      <c r="CO6" s="738"/>
      <c r="CP6" s="738"/>
      <c r="CQ6" s="739"/>
      <c r="CR6" s="679">
        <v>88165</v>
      </c>
      <c r="CS6" s="680"/>
      <c r="CT6" s="680"/>
      <c r="CU6" s="680"/>
      <c r="CV6" s="680"/>
      <c r="CW6" s="680"/>
      <c r="CX6" s="680"/>
      <c r="CY6" s="681"/>
      <c r="CZ6" s="779">
        <v>1.1000000000000001</v>
      </c>
      <c r="DA6" s="750"/>
      <c r="DB6" s="750"/>
      <c r="DC6" s="782"/>
      <c r="DD6" s="685" t="s">
        <v>143</v>
      </c>
      <c r="DE6" s="680"/>
      <c r="DF6" s="680"/>
      <c r="DG6" s="680"/>
      <c r="DH6" s="680"/>
      <c r="DI6" s="680"/>
      <c r="DJ6" s="680"/>
      <c r="DK6" s="680"/>
      <c r="DL6" s="680"/>
      <c r="DM6" s="680"/>
      <c r="DN6" s="680"/>
      <c r="DO6" s="680"/>
      <c r="DP6" s="681"/>
      <c r="DQ6" s="685">
        <v>88105</v>
      </c>
      <c r="DR6" s="680"/>
      <c r="DS6" s="680"/>
      <c r="DT6" s="680"/>
      <c r="DU6" s="680"/>
      <c r="DV6" s="680"/>
      <c r="DW6" s="680"/>
      <c r="DX6" s="680"/>
      <c r="DY6" s="680"/>
      <c r="DZ6" s="680"/>
      <c r="EA6" s="680"/>
      <c r="EB6" s="680"/>
      <c r="EC6" s="723"/>
    </row>
    <row r="7" spans="2:143" ht="11.25" customHeight="1" x14ac:dyDescent="0.15">
      <c r="B7" s="676" t="s">
        <v>229</v>
      </c>
      <c r="C7" s="677"/>
      <c r="D7" s="677"/>
      <c r="E7" s="677"/>
      <c r="F7" s="677"/>
      <c r="G7" s="677"/>
      <c r="H7" s="677"/>
      <c r="I7" s="677"/>
      <c r="J7" s="677"/>
      <c r="K7" s="677"/>
      <c r="L7" s="677"/>
      <c r="M7" s="677"/>
      <c r="N7" s="677"/>
      <c r="O7" s="677"/>
      <c r="P7" s="677"/>
      <c r="Q7" s="678"/>
      <c r="R7" s="679">
        <v>1142</v>
      </c>
      <c r="S7" s="680"/>
      <c r="T7" s="680"/>
      <c r="U7" s="680"/>
      <c r="V7" s="680"/>
      <c r="W7" s="680"/>
      <c r="X7" s="680"/>
      <c r="Y7" s="681"/>
      <c r="Z7" s="716">
        <v>0</v>
      </c>
      <c r="AA7" s="716"/>
      <c r="AB7" s="716"/>
      <c r="AC7" s="716"/>
      <c r="AD7" s="717">
        <v>1142</v>
      </c>
      <c r="AE7" s="717"/>
      <c r="AF7" s="717"/>
      <c r="AG7" s="717"/>
      <c r="AH7" s="717"/>
      <c r="AI7" s="717"/>
      <c r="AJ7" s="717"/>
      <c r="AK7" s="717"/>
      <c r="AL7" s="682">
        <v>0</v>
      </c>
      <c r="AM7" s="683"/>
      <c r="AN7" s="683"/>
      <c r="AO7" s="718"/>
      <c r="AP7" s="676" t="s">
        <v>230</v>
      </c>
      <c r="AQ7" s="677"/>
      <c r="AR7" s="677"/>
      <c r="AS7" s="677"/>
      <c r="AT7" s="677"/>
      <c r="AU7" s="677"/>
      <c r="AV7" s="677"/>
      <c r="AW7" s="677"/>
      <c r="AX7" s="677"/>
      <c r="AY7" s="677"/>
      <c r="AZ7" s="677"/>
      <c r="BA7" s="677"/>
      <c r="BB7" s="677"/>
      <c r="BC7" s="677"/>
      <c r="BD7" s="677"/>
      <c r="BE7" s="677"/>
      <c r="BF7" s="678"/>
      <c r="BG7" s="679">
        <v>560619</v>
      </c>
      <c r="BH7" s="680"/>
      <c r="BI7" s="680"/>
      <c r="BJ7" s="680"/>
      <c r="BK7" s="680"/>
      <c r="BL7" s="680"/>
      <c r="BM7" s="680"/>
      <c r="BN7" s="681"/>
      <c r="BO7" s="716">
        <v>41.5</v>
      </c>
      <c r="BP7" s="716"/>
      <c r="BQ7" s="716"/>
      <c r="BR7" s="716"/>
      <c r="BS7" s="717">
        <v>16223</v>
      </c>
      <c r="BT7" s="717"/>
      <c r="BU7" s="717"/>
      <c r="BV7" s="717"/>
      <c r="BW7" s="717"/>
      <c r="BX7" s="717"/>
      <c r="BY7" s="717"/>
      <c r="BZ7" s="717"/>
      <c r="CA7" s="717"/>
      <c r="CB7" s="776"/>
      <c r="CD7" s="712" t="s">
        <v>231</v>
      </c>
      <c r="CE7" s="713"/>
      <c r="CF7" s="713"/>
      <c r="CG7" s="713"/>
      <c r="CH7" s="713"/>
      <c r="CI7" s="713"/>
      <c r="CJ7" s="713"/>
      <c r="CK7" s="713"/>
      <c r="CL7" s="713"/>
      <c r="CM7" s="713"/>
      <c r="CN7" s="713"/>
      <c r="CO7" s="713"/>
      <c r="CP7" s="713"/>
      <c r="CQ7" s="714"/>
      <c r="CR7" s="679">
        <v>1245040</v>
      </c>
      <c r="CS7" s="680"/>
      <c r="CT7" s="680"/>
      <c r="CU7" s="680"/>
      <c r="CV7" s="680"/>
      <c r="CW7" s="680"/>
      <c r="CX7" s="680"/>
      <c r="CY7" s="681"/>
      <c r="CZ7" s="716">
        <v>15.4</v>
      </c>
      <c r="DA7" s="716"/>
      <c r="DB7" s="716"/>
      <c r="DC7" s="716"/>
      <c r="DD7" s="685">
        <v>158840</v>
      </c>
      <c r="DE7" s="680"/>
      <c r="DF7" s="680"/>
      <c r="DG7" s="680"/>
      <c r="DH7" s="680"/>
      <c r="DI7" s="680"/>
      <c r="DJ7" s="680"/>
      <c r="DK7" s="680"/>
      <c r="DL7" s="680"/>
      <c r="DM7" s="680"/>
      <c r="DN7" s="680"/>
      <c r="DO7" s="680"/>
      <c r="DP7" s="681"/>
      <c r="DQ7" s="685">
        <v>1058710</v>
      </c>
      <c r="DR7" s="680"/>
      <c r="DS7" s="680"/>
      <c r="DT7" s="680"/>
      <c r="DU7" s="680"/>
      <c r="DV7" s="680"/>
      <c r="DW7" s="680"/>
      <c r="DX7" s="680"/>
      <c r="DY7" s="680"/>
      <c r="DZ7" s="680"/>
      <c r="EA7" s="680"/>
      <c r="EB7" s="680"/>
      <c r="EC7" s="723"/>
    </row>
    <row r="8" spans="2:143" ht="11.25" customHeight="1" x14ac:dyDescent="0.15">
      <c r="B8" s="676" t="s">
        <v>232</v>
      </c>
      <c r="C8" s="677"/>
      <c r="D8" s="677"/>
      <c r="E8" s="677"/>
      <c r="F8" s="677"/>
      <c r="G8" s="677"/>
      <c r="H8" s="677"/>
      <c r="I8" s="677"/>
      <c r="J8" s="677"/>
      <c r="K8" s="677"/>
      <c r="L8" s="677"/>
      <c r="M8" s="677"/>
      <c r="N8" s="677"/>
      <c r="O8" s="677"/>
      <c r="P8" s="677"/>
      <c r="Q8" s="678"/>
      <c r="R8" s="679">
        <v>6258</v>
      </c>
      <c r="S8" s="680"/>
      <c r="T8" s="680"/>
      <c r="U8" s="680"/>
      <c r="V8" s="680"/>
      <c r="W8" s="680"/>
      <c r="X8" s="680"/>
      <c r="Y8" s="681"/>
      <c r="Z8" s="716">
        <v>0.1</v>
      </c>
      <c r="AA8" s="716"/>
      <c r="AB8" s="716"/>
      <c r="AC8" s="716"/>
      <c r="AD8" s="717">
        <v>6258</v>
      </c>
      <c r="AE8" s="717"/>
      <c r="AF8" s="717"/>
      <c r="AG8" s="717"/>
      <c r="AH8" s="717"/>
      <c r="AI8" s="717"/>
      <c r="AJ8" s="717"/>
      <c r="AK8" s="717"/>
      <c r="AL8" s="682">
        <v>0.1</v>
      </c>
      <c r="AM8" s="683"/>
      <c r="AN8" s="683"/>
      <c r="AO8" s="718"/>
      <c r="AP8" s="676" t="s">
        <v>233</v>
      </c>
      <c r="AQ8" s="677"/>
      <c r="AR8" s="677"/>
      <c r="AS8" s="677"/>
      <c r="AT8" s="677"/>
      <c r="AU8" s="677"/>
      <c r="AV8" s="677"/>
      <c r="AW8" s="677"/>
      <c r="AX8" s="677"/>
      <c r="AY8" s="677"/>
      <c r="AZ8" s="677"/>
      <c r="BA8" s="677"/>
      <c r="BB8" s="677"/>
      <c r="BC8" s="677"/>
      <c r="BD8" s="677"/>
      <c r="BE8" s="677"/>
      <c r="BF8" s="678"/>
      <c r="BG8" s="679">
        <v>20016</v>
      </c>
      <c r="BH8" s="680"/>
      <c r="BI8" s="680"/>
      <c r="BJ8" s="680"/>
      <c r="BK8" s="680"/>
      <c r="BL8" s="680"/>
      <c r="BM8" s="680"/>
      <c r="BN8" s="681"/>
      <c r="BO8" s="716">
        <v>1.5</v>
      </c>
      <c r="BP8" s="716"/>
      <c r="BQ8" s="716"/>
      <c r="BR8" s="716"/>
      <c r="BS8" s="685" t="s">
        <v>234</v>
      </c>
      <c r="BT8" s="680"/>
      <c r="BU8" s="680"/>
      <c r="BV8" s="680"/>
      <c r="BW8" s="680"/>
      <c r="BX8" s="680"/>
      <c r="BY8" s="680"/>
      <c r="BZ8" s="680"/>
      <c r="CA8" s="680"/>
      <c r="CB8" s="723"/>
      <c r="CD8" s="712" t="s">
        <v>235</v>
      </c>
      <c r="CE8" s="713"/>
      <c r="CF8" s="713"/>
      <c r="CG8" s="713"/>
      <c r="CH8" s="713"/>
      <c r="CI8" s="713"/>
      <c r="CJ8" s="713"/>
      <c r="CK8" s="713"/>
      <c r="CL8" s="713"/>
      <c r="CM8" s="713"/>
      <c r="CN8" s="713"/>
      <c r="CO8" s="713"/>
      <c r="CP8" s="713"/>
      <c r="CQ8" s="714"/>
      <c r="CR8" s="679">
        <v>1835124</v>
      </c>
      <c r="CS8" s="680"/>
      <c r="CT8" s="680"/>
      <c r="CU8" s="680"/>
      <c r="CV8" s="680"/>
      <c r="CW8" s="680"/>
      <c r="CX8" s="680"/>
      <c r="CY8" s="681"/>
      <c r="CZ8" s="716">
        <v>22.7</v>
      </c>
      <c r="DA8" s="716"/>
      <c r="DB8" s="716"/>
      <c r="DC8" s="716"/>
      <c r="DD8" s="685">
        <v>55225</v>
      </c>
      <c r="DE8" s="680"/>
      <c r="DF8" s="680"/>
      <c r="DG8" s="680"/>
      <c r="DH8" s="680"/>
      <c r="DI8" s="680"/>
      <c r="DJ8" s="680"/>
      <c r="DK8" s="680"/>
      <c r="DL8" s="680"/>
      <c r="DM8" s="680"/>
      <c r="DN8" s="680"/>
      <c r="DO8" s="680"/>
      <c r="DP8" s="681"/>
      <c r="DQ8" s="685">
        <v>1180318</v>
      </c>
      <c r="DR8" s="680"/>
      <c r="DS8" s="680"/>
      <c r="DT8" s="680"/>
      <c r="DU8" s="680"/>
      <c r="DV8" s="680"/>
      <c r="DW8" s="680"/>
      <c r="DX8" s="680"/>
      <c r="DY8" s="680"/>
      <c r="DZ8" s="680"/>
      <c r="EA8" s="680"/>
      <c r="EB8" s="680"/>
      <c r="EC8" s="723"/>
    </row>
    <row r="9" spans="2:143" ht="11.25" customHeight="1" x14ac:dyDescent="0.15">
      <c r="B9" s="676" t="s">
        <v>236</v>
      </c>
      <c r="C9" s="677"/>
      <c r="D9" s="677"/>
      <c r="E9" s="677"/>
      <c r="F9" s="677"/>
      <c r="G9" s="677"/>
      <c r="H9" s="677"/>
      <c r="I9" s="677"/>
      <c r="J9" s="677"/>
      <c r="K9" s="677"/>
      <c r="L9" s="677"/>
      <c r="M9" s="677"/>
      <c r="N9" s="677"/>
      <c r="O9" s="677"/>
      <c r="P9" s="677"/>
      <c r="Q9" s="678"/>
      <c r="R9" s="679">
        <v>3491</v>
      </c>
      <c r="S9" s="680"/>
      <c r="T9" s="680"/>
      <c r="U9" s="680"/>
      <c r="V9" s="680"/>
      <c r="W9" s="680"/>
      <c r="X9" s="680"/>
      <c r="Y9" s="681"/>
      <c r="Z9" s="716">
        <v>0</v>
      </c>
      <c r="AA9" s="716"/>
      <c r="AB9" s="716"/>
      <c r="AC9" s="716"/>
      <c r="AD9" s="717">
        <v>3491</v>
      </c>
      <c r="AE9" s="717"/>
      <c r="AF9" s="717"/>
      <c r="AG9" s="717"/>
      <c r="AH9" s="717"/>
      <c r="AI9" s="717"/>
      <c r="AJ9" s="717"/>
      <c r="AK9" s="717"/>
      <c r="AL9" s="682">
        <v>0.1</v>
      </c>
      <c r="AM9" s="683"/>
      <c r="AN9" s="683"/>
      <c r="AO9" s="718"/>
      <c r="AP9" s="676" t="s">
        <v>237</v>
      </c>
      <c r="AQ9" s="677"/>
      <c r="AR9" s="677"/>
      <c r="AS9" s="677"/>
      <c r="AT9" s="677"/>
      <c r="AU9" s="677"/>
      <c r="AV9" s="677"/>
      <c r="AW9" s="677"/>
      <c r="AX9" s="677"/>
      <c r="AY9" s="677"/>
      <c r="AZ9" s="677"/>
      <c r="BA9" s="677"/>
      <c r="BB9" s="677"/>
      <c r="BC9" s="677"/>
      <c r="BD9" s="677"/>
      <c r="BE9" s="677"/>
      <c r="BF9" s="678"/>
      <c r="BG9" s="679">
        <v>454840</v>
      </c>
      <c r="BH9" s="680"/>
      <c r="BI9" s="680"/>
      <c r="BJ9" s="680"/>
      <c r="BK9" s="680"/>
      <c r="BL9" s="680"/>
      <c r="BM9" s="680"/>
      <c r="BN9" s="681"/>
      <c r="BO9" s="716">
        <v>33.700000000000003</v>
      </c>
      <c r="BP9" s="716"/>
      <c r="BQ9" s="716"/>
      <c r="BR9" s="716"/>
      <c r="BS9" s="685" t="s">
        <v>143</v>
      </c>
      <c r="BT9" s="680"/>
      <c r="BU9" s="680"/>
      <c r="BV9" s="680"/>
      <c r="BW9" s="680"/>
      <c r="BX9" s="680"/>
      <c r="BY9" s="680"/>
      <c r="BZ9" s="680"/>
      <c r="CA9" s="680"/>
      <c r="CB9" s="723"/>
      <c r="CD9" s="712" t="s">
        <v>238</v>
      </c>
      <c r="CE9" s="713"/>
      <c r="CF9" s="713"/>
      <c r="CG9" s="713"/>
      <c r="CH9" s="713"/>
      <c r="CI9" s="713"/>
      <c r="CJ9" s="713"/>
      <c r="CK9" s="713"/>
      <c r="CL9" s="713"/>
      <c r="CM9" s="713"/>
      <c r="CN9" s="713"/>
      <c r="CO9" s="713"/>
      <c r="CP9" s="713"/>
      <c r="CQ9" s="714"/>
      <c r="CR9" s="679">
        <v>479300</v>
      </c>
      <c r="CS9" s="680"/>
      <c r="CT9" s="680"/>
      <c r="CU9" s="680"/>
      <c r="CV9" s="680"/>
      <c r="CW9" s="680"/>
      <c r="CX9" s="680"/>
      <c r="CY9" s="681"/>
      <c r="CZ9" s="716">
        <v>5.9</v>
      </c>
      <c r="DA9" s="716"/>
      <c r="DB9" s="716"/>
      <c r="DC9" s="716"/>
      <c r="DD9" s="685">
        <v>3062</v>
      </c>
      <c r="DE9" s="680"/>
      <c r="DF9" s="680"/>
      <c r="DG9" s="680"/>
      <c r="DH9" s="680"/>
      <c r="DI9" s="680"/>
      <c r="DJ9" s="680"/>
      <c r="DK9" s="680"/>
      <c r="DL9" s="680"/>
      <c r="DM9" s="680"/>
      <c r="DN9" s="680"/>
      <c r="DO9" s="680"/>
      <c r="DP9" s="681"/>
      <c r="DQ9" s="685">
        <v>417208</v>
      </c>
      <c r="DR9" s="680"/>
      <c r="DS9" s="680"/>
      <c r="DT9" s="680"/>
      <c r="DU9" s="680"/>
      <c r="DV9" s="680"/>
      <c r="DW9" s="680"/>
      <c r="DX9" s="680"/>
      <c r="DY9" s="680"/>
      <c r="DZ9" s="680"/>
      <c r="EA9" s="680"/>
      <c r="EB9" s="680"/>
      <c r="EC9" s="723"/>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240</v>
      </c>
      <c r="S10" s="680"/>
      <c r="T10" s="680"/>
      <c r="U10" s="680"/>
      <c r="V10" s="680"/>
      <c r="W10" s="680"/>
      <c r="X10" s="680"/>
      <c r="Y10" s="681"/>
      <c r="Z10" s="716" t="s">
        <v>143</v>
      </c>
      <c r="AA10" s="716"/>
      <c r="AB10" s="716"/>
      <c r="AC10" s="716"/>
      <c r="AD10" s="717" t="s">
        <v>134</v>
      </c>
      <c r="AE10" s="717"/>
      <c r="AF10" s="717"/>
      <c r="AG10" s="717"/>
      <c r="AH10" s="717"/>
      <c r="AI10" s="717"/>
      <c r="AJ10" s="717"/>
      <c r="AK10" s="717"/>
      <c r="AL10" s="682" t="s">
        <v>240</v>
      </c>
      <c r="AM10" s="683"/>
      <c r="AN10" s="683"/>
      <c r="AO10" s="718"/>
      <c r="AP10" s="676" t="s">
        <v>241</v>
      </c>
      <c r="AQ10" s="677"/>
      <c r="AR10" s="677"/>
      <c r="AS10" s="677"/>
      <c r="AT10" s="677"/>
      <c r="AU10" s="677"/>
      <c r="AV10" s="677"/>
      <c r="AW10" s="677"/>
      <c r="AX10" s="677"/>
      <c r="AY10" s="677"/>
      <c r="AZ10" s="677"/>
      <c r="BA10" s="677"/>
      <c r="BB10" s="677"/>
      <c r="BC10" s="677"/>
      <c r="BD10" s="677"/>
      <c r="BE10" s="677"/>
      <c r="BF10" s="678"/>
      <c r="BG10" s="679">
        <v>24861</v>
      </c>
      <c r="BH10" s="680"/>
      <c r="BI10" s="680"/>
      <c r="BJ10" s="680"/>
      <c r="BK10" s="680"/>
      <c r="BL10" s="680"/>
      <c r="BM10" s="680"/>
      <c r="BN10" s="681"/>
      <c r="BO10" s="716">
        <v>1.8</v>
      </c>
      <c r="BP10" s="716"/>
      <c r="BQ10" s="716"/>
      <c r="BR10" s="716"/>
      <c r="BS10" s="685">
        <v>4144</v>
      </c>
      <c r="BT10" s="680"/>
      <c r="BU10" s="680"/>
      <c r="BV10" s="680"/>
      <c r="BW10" s="680"/>
      <c r="BX10" s="680"/>
      <c r="BY10" s="680"/>
      <c r="BZ10" s="680"/>
      <c r="CA10" s="680"/>
      <c r="CB10" s="723"/>
      <c r="CD10" s="712" t="s">
        <v>242</v>
      </c>
      <c r="CE10" s="713"/>
      <c r="CF10" s="713"/>
      <c r="CG10" s="713"/>
      <c r="CH10" s="713"/>
      <c r="CI10" s="713"/>
      <c r="CJ10" s="713"/>
      <c r="CK10" s="713"/>
      <c r="CL10" s="713"/>
      <c r="CM10" s="713"/>
      <c r="CN10" s="713"/>
      <c r="CO10" s="713"/>
      <c r="CP10" s="713"/>
      <c r="CQ10" s="714"/>
      <c r="CR10" s="679">
        <v>18000</v>
      </c>
      <c r="CS10" s="680"/>
      <c r="CT10" s="680"/>
      <c r="CU10" s="680"/>
      <c r="CV10" s="680"/>
      <c r="CW10" s="680"/>
      <c r="CX10" s="680"/>
      <c r="CY10" s="681"/>
      <c r="CZ10" s="716">
        <v>0.2</v>
      </c>
      <c r="DA10" s="716"/>
      <c r="DB10" s="716"/>
      <c r="DC10" s="716"/>
      <c r="DD10" s="685" t="s">
        <v>134</v>
      </c>
      <c r="DE10" s="680"/>
      <c r="DF10" s="680"/>
      <c r="DG10" s="680"/>
      <c r="DH10" s="680"/>
      <c r="DI10" s="680"/>
      <c r="DJ10" s="680"/>
      <c r="DK10" s="680"/>
      <c r="DL10" s="680"/>
      <c r="DM10" s="680"/>
      <c r="DN10" s="680"/>
      <c r="DO10" s="680"/>
      <c r="DP10" s="681"/>
      <c r="DQ10" s="685" t="s">
        <v>243</v>
      </c>
      <c r="DR10" s="680"/>
      <c r="DS10" s="680"/>
      <c r="DT10" s="680"/>
      <c r="DU10" s="680"/>
      <c r="DV10" s="680"/>
      <c r="DW10" s="680"/>
      <c r="DX10" s="680"/>
      <c r="DY10" s="680"/>
      <c r="DZ10" s="680"/>
      <c r="EA10" s="680"/>
      <c r="EB10" s="680"/>
      <c r="EC10" s="723"/>
    </row>
    <row r="11" spans="2:143" ht="11.25" customHeight="1" x14ac:dyDescent="0.15">
      <c r="B11" s="676" t="s">
        <v>244</v>
      </c>
      <c r="C11" s="677"/>
      <c r="D11" s="677"/>
      <c r="E11" s="677"/>
      <c r="F11" s="677"/>
      <c r="G11" s="677"/>
      <c r="H11" s="677"/>
      <c r="I11" s="677"/>
      <c r="J11" s="677"/>
      <c r="K11" s="677"/>
      <c r="L11" s="677"/>
      <c r="M11" s="677"/>
      <c r="N11" s="677"/>
      <c r="O11" s="677"/>
      <c r="P11" s="677"/>
      <c r="Q11" s="678"/>
      <c r="R11" s="679">
        <v>167550</v>
      </c>
      <c r="S11" s="680"/>
      <c r="T11" s="680"/>
      <c r="U11" s="680"/>
      <c r="V11" s="680"/>
      <c r="W11" s="680"/>
      <c r="X11" s="680"/>
      <c r="Y11" s="681"/>
      <c r="Z11" s="682">
        <v>2</v>
      </c>
      <c r="AA11" s="683"/>
      <c r="AB11" s="683"/>
      <c r="AC11" s="684"/>
      <c r="AD11" s="685">
        <v>167550</v>
      </c>
      <c r="AE11" s="680"/>
      <c r="AF11" s="680"/>
      <c r="AG11" s="680"/>
      <c r="AH11" s="680"/>
      <c r="AI11" s="680"/>
      <c r="AJ11" s="680"/>
      <c r="AK11" s="681"/>
      <c r="AL11" s="682">
        <v>3.4</v>
      </c>
      <c r="AM11" s="683"/>
      <c r="AN11" s="683"/>
      <c r="AO11" s="718"/>
      <c r="AP11" s="676" t="s">
        <v>245</v>
      </c>
      <c r="AQ11" s="677"/>
      <c r="AR11" s="677"/>
      <c r="AS11" s="677"/>
      <c r="AT11" s="677"/>
      <c r="AU11" s="677"/>
      <c r="AV11" s="677"/>
      <c r="AW11" s="677"/>
      <c r="AX11" s="677"/>
      <c r="AY11" s="677"/>
      <c r="AZ11" s="677"/>
      <c r="BA11" s="677"/>
      <c r="BB11" s="677"/>
      <c r="BC11" s="677"/>
      <c r="BD11" s="677"/>
      <c r="BE11" s="677"/>
      <c r="BF11" s="678"/>
      <c r="BG11" s="679">
        <v>60902</v>
      </c>
      <c r="BH11" s="680"/>
      <c r="BI11" s="680"/>
      <c r="BJ11" s="680"/>
      <c r="BK11" s="680"/>
      <c r="BL11" s="680"/>
      <c r="BM11" s="680"/>
      <c r="BN11" s="681"/>
      <c r="BO11" s="716">
        <v>4.5</v>
      </c>
      <c r="BP11" s="716"/>
      <c r="BQ11" s="716"/>
      <c r="BR11" s="716"/>
      <c r="BS11" s="685">
        <v>12079</v>
      </c>
      <c r="BT11" s="680"/>
      <c r="BU11" s="680"/>
      <c r="BV11" s="680"/>
      <c r="BW11" s="680"/>
      <c r="BX11" s="680"/>
      <c r="BY11" s="680"/>
      <c r="BZ11" s="680"/>
      <c r="CA11" s="680"/>
      <c r="CB11" s="723"/>
      <c r="CD11" s="712" t="s">
        <v>246</v>
      </c>
      <c r="CE11" s="713"/>
      <c r="CF11" s="713"/>
      <c r="CG11" s="713"/>
      <c r="CH11" s="713"/>
      <c r="CI11" s="713"/>
      <c r="CJ11" s="713"/>
      <c r="CK11" s="713"/>
      <c r="CL11" s="713"/>
      <c r="CM11" s="713"/>
      <c r="CN11" s="713"/>
      <c r="CO11" s="713"/>
      <c r="CP11" s="713"/>
      <c r="CQ11" s="714"/>
      <c r="CR11" s="679">
        <v>796531</v>
      </c>
      <c r="CS11" s="680"/>
      <c r="CT11" s="680"/>
      <c r="CU11" s="680"/>
      <c r="CV11" s="680"/>
      <c r="CW11" s="680"/>
      <c r="CX11" s="680"/>
      <c r="CY11" s="681"/>
      <c r="CZ11" s="716">
        <v>9.9</v>
      </c>
      <c r="DA11" s="716"/>
      <c r="DB11" s="716"/>
      <c r="DC11" s="716"/>
      <c r="DD11" s="685">
        <v>284716</v>
      </c>
      <c r="DE11" s="680"/>
      <c r="DF11" s="680"/>
      <c r="DG11" s="680"/>
      <c r="DH11" s="680"/>
      <c r="DI11" s="680"/>
      <c r="DJ11" s="680"/>
      <c r="DK11" s="680"/>
      <c r="DL11" s="680"/>
      <c r="DM11" s="680"/>
      <c r="DN11" s="680"/>
      <c r="DO11" s="680"/>
      <c r="DP11" s="681"/>
      <c r="DQ11" s="685">
        <v>500909</v>
      </c>
      <c r="DR11" s="680"/>
      <c r="DS11" s="680"/>
      <c r="DT11" s="680"/>
      <c r="DU11" s="680"/>
      <c r="DV11" s="680"/>
      <c r="DW11" s="680"/>
      <c r="DX11" s="680"/>
      <c r="DY11" s="680"/>
      <c r="DZ11" s="680"/>
      <c r="EA11" s="680"/>
      <c r="EB11" s="680"/>
      <c r="EC11" s="723"/>
    </row>
    <row r="12" spans="2:143" ht="11.25" customHeight="1" x14ac:dyDescent="0.15">
      <c r="B12" s="676" t="s">
        <v>247</v>
      </c>
      <c r="C12" s="677"/>
      <c r="D12" s="677"/>
      <c r="E12" s="677"/>
      <c r="F12" s="677"/>
      <c r="G12" s="677"/>
      <c r="H12" s="677"/>
      <c r="I12" s="677"/>
      <c r="J12" s="677"/>
      <c r="K12" s="677"/>
      <c r="L12" s="677"/>
      <c r="M12" s="677"/>
      <c r="N12" s="677"/>
      <c r="O12" s="677"/>
      <c r="P12" s="677"/>
      <c r="Q12" s="678"/>
      <c r="R12" s="679" t="s">
        <v>240</v>
      </c>
      <c r="S12" s="680"/>
      <c r="T12" s="680"/>
      <c r="U12" s="680"/>
      <c r="V12" s="680"/>
      <c r="W12" s="680"/>
      <c r="X12" s="680"/>
      <c r="Y12" s="681"/>
      <c r="Z12" s="716" t="s">
        <v>240</v>
      </c>
      <c r="AA12" s="716"/>
      <c r="AB12" s="716"/>
      <c r="AC12" s="716"/>
      <c r="AD12" s="717" t="s">
        <v>248</v>
      </c>
      <c r="AE12" s="717"/>
      <c r="AF12" s="717"/>
      <c r="AG12" s="717"/>
      <c r="AH12" s="717"/>
      <c r="AI12" s="717"/>
      <c r="AJ12" s="717"/>
      <c r="AK12" s="717"/>
      <c r="AL12" s="682" t="s">
        <v>234</v>
      </c>
      <c r="AM12" s="683"/>
      <c r="AN12" s="683"/>
      <c r="AO12" s="718"/>
      <c r="AP12" s="676" t="s">
        <v>249</v>
      </c>
      <c r="AQ12" s="677"/>
      <c r="AR12" s="677"/>
      <c r="AS12" s="677"/>
      <c r="AT12" s="677"/>
      <c r="AU12" s="677"/>
      <c r="AV12" s="677"/>
      <c r="AW12" s="677"/>
      <c r="AX12" s="677"/>
      <c r="AY12" s="677"/>
      <c r="AZ12" s="677"/>
      <c r="BA12" s="677"/>
      <c r="BB12" s="677"/>
      <c r="BC12" s="677"/>
      <c r="BD12" s="677"/>
      <c r="BE12" s="677"/>
      <c r="BF12" s="678"/>
      <c r="BG12" s="679">
        <v>665764</v>
      </c>
      <c r="BH12" s="680"/>
      <c r="BI12" s="680"/>
      <c r="BJ12" s="680"/>
      <c r="BK12" s="680"/>
      <c r="BL12" s="680"/>
      <c r="BM12" s="680"/>
      <c r="BN12" s="681"/>
      <c r="BO12" s="716">
        <v>49.3</v>
      </c>
      <c r="BP12" s="716"/>
      <c r="BQ12" s="716"/>
      <c r="BR12" s="716"/>
      <c r="BS12" s="685" t="s">
        <v>250</v>
      </c>
      <c r="BT12" s="680"/>
      <c r="BU12" s="680"/>
      <c r="BV12" s="680"/>
      <c r="BW12" s="680"/>
      <c r="BX12" s="680"/>
      <c r="BY12" s="680"/>
      <c r="BZ12" s="680"/>
      <c r="CA12" s="680"/>
      <c r="CB12" s="723"/>
      <c r="CD12" s="712" t="s">
        <v>251</v>
      </c>
      <c r="CE12" s="713"/>
      <c r="CF12" s="713"/>
      <c r="CG12" s="713"/>
      <c r="CH12" s="713"/>
      <c r="CI12" s="713"/>
      <c r="CJ12" s="713"/>
      <c r="CK12" s="713"/>
      <c r="CL12" s="713"/>
      <c r="CM12" s="713"/>
      <c r="CN12" s="713"/>
      <c r="CO12" s="713"/>
      <c r="CP12" s="713"/>
      <c r="CQ12" s="714"/>
      <c r="CR12" s="679">
        <v>406352</v>
      </c>
      <c r="CS12" s="680"/>
      <c r="CT12" s="680"/>
      <c r="CU12" s="680"/>
      <c r="CV12" s="680"/>
      <c r="CW12" s="680"/>
      <c r="CX12" s="680"/>
      <c r="CY12" s="681"/>
      <c r="CZ12" s="716">
        <v>5</v>
      </c>
      <c r="DA12" s="716"/>
      <c r="DB12" s="716"/>
      <c r="DC12" s="716"/>
      <c r="DD12" s="685">
        <v>53065</v>
      </c>
      <c r="DE12" s="680"/>
      <c r="DF12" s="680"/>
      <c r="DG12" s="680"/>
      <c r="DH12" s="680"/>
      <c r="DI12" s="680"/>
      <c r="DJ12" s="680"/>
      <c r="DK12" s="680"/>
      <c r="DL12" s="680"/>
      <c r="DM12" s="680"/>
      <c r="DN12" s="680"/>
      <c r="DO12" s="680"/>
      <c r="DP12" s="681"/>
      <c r="DQ12" s="685">
        <v>295237</v>
      </c>
      <c r="DR12" s="680"/>
      <c r="DS12" s="680"/>
      <c r="DT12" s="680"/>
      <c r="DU12" s="680"/>
      <c r="DV12" s="680"/>
      <c r="DW12" s="680"/>
      <c r="DX12" s="680"/>
      <c r="DY12" s="680"/>
      <c r="DZ12" s="680"/>
      <c r="EA12" s="680"/>
      <c r="EB12" s="680"/>
      <c r="EC12" s="723"/>
    </row>
    <row r="13" spans="2:143" ht="11.25" customHeight="1" x14ac:dyDescent="0.15">
      <c r="B13" s="676" t="s">
        <v>252</v>
      </c>
      <c r="C13" s="677"/>
      <c r="D13" s="677"/>
      <c r="E13" s="677"/>
      <c r="F13" s="677"/>
      <c r="G13" s="677"/>
      <c r="H13" s="677"/>
      <c r="I13" s="677"/>
      <c r="J13" s="677"/>
      <c r="K13" s="677"/>
      <c r="L13" s="677"/>
      <c r="M13" s="677"/>
      <c r="N13" s="677"/>
      <c r="O13" s="677"/>
      <c r="P13" s="677"/>
      <c r="Q13" s="678"/>
      <c r="R13" s="679" t="s">
        <v>240</v>
      </c>
      <c r="S13" s="680"/>
      <c r="T13" s="680"/>
      <c r="U13" s="680"/>
      <c r="V13" s="680"/>
      <c r="W13" s="680"/>
      <c r="X13" s="680"/>
      <c r="Y13" s="681"/>
      <c r="Z13" s="716" t="s">
        <v>143</v>
      </c>
      <c r="AA13" s="716"/>
      <c r="AB13" s="716"/>
      <c r="AC13" s="716"/>
      <c r="AD13" s="717" t="s">
        <v>253</v>
      </c>
      <c r="AE13" s="717"/>
      <c r="AF13" s="717"/>
      <c r="AG13" s="717"/>
      <c r="AH13" s="717"/>
      <c r="AI13" s="717"/>
      <c r="AJ13" s="717"/>
      <c r="AK13" s="717"/>
      <c r="AL13" s="682" t="s">
        <v>250</v>
      </c>
      <c r="AM13" s="683"/>
      <c r="AN13" s="683"/>
      <c r="AO13" s="718"/>
      <c r="AP13" s="676" t="s">
        <v>254</v>
      </c>
      <c r="AQ13" s="677"/>
      <c r="AR13" s="677"/>
      <c r="AS13" s="677"/>
      <c r="AT13" s="677"/>
      <c r="AU13" s="677"/>
      <c r="AV13" s="677"/>
      <c r="AW13" s="677"/>
      <c r="AX13" s="677"/>
      <c r="AY13" s="677"/>
      <c r="AZ13" s="677"/>
      <c r="BA13" s="677"/>
      <c r="BB13" s="677"/>
      <c r="BC13" s="677"/>
      <c r="BD13" s="677"/>
      <c r="BE13" s="677"/>
      <c r="BF13" s="678"/>
      <c r="BG13" s="679">
        <v>550742</v>
      </c>
      <c r="BH13" s="680"/>
      <c r="BI13" s="680"/>
      <c r="BJ13" s="680"/>
      <c r="BK13" s="680"/>
      <c r="BL13" s="680"/>
      <c r="BM13" s="680"/>
      <c r="BN13" s="681"/>
      <c r="BO13" s="716">
        <v>40.799999999999997</v>
      </c>
      <c r="BP13" s="716"/>
      <c r="BQ13" s="716"/>
      <c r="BR13" s="716"/>
      <c r="BS13" s="685" t="s">
        <v>240</v>
      </c>
      <c r="BT13" s="680"/>
      <c r="BU13" s="680"/>
      <c r="BV13" s="680"/>
      <c r="BW13" s="680"/>
      <c r="BX13" s="680"/>
      <c r="BY13" s="680"/>
      <c r="BZ13" s="680"/>
      <c r="CA13" s="680"/>
      <c r="CB13" s="723"/>
      <c r="CD13" s="712" t="s">
        <v>255</v>
      </c>
      <c r="CE13" s="713"/>
      <c r="CF13" s="713"/>
      <c r="CG13" s="713"/>
      <c r="CH13" s="713"/>
      <c r="CI13" s="713"/>
      <c r="CJ13" s="713"/>
      <c r="CK13" s="713"/>
      <c r="CL13" s="713"/>
      <c r="CM13" s="713"/>
      <c r="CN13" s="713"/>
      <c r="CO13" s="713"/>
      <c r="CP13" s="713"/>
      <c r="CQ13" s="714"/>
      <c r="CR13" s="679">
        <v>1170356</v>
      </c>
      <c r="CS13" s="680"/>
      <c r="CT13" s="680"/>
      <c r="CU13" s="680"/>
      <c r="CV13" s="680"/>
      <c r="CW13" s="680"/>
      <c r="CX13" s="680"/>
      <c r="CY13" s="681"/>
      <c r="CZ13" s="716">
        <v>14.5</v>
      </c>
      <c r="DA13" s="716"/>
      <c r="DB13" s="716"/>
      <c r="DC13" s="716"/>
      <c r="DD13" s="685">
        <v>869050</v>
      </c>
      <c r="DE13" s="680"/>
      <c r="DF13" s="680"/>
      <c r="DG13" s="680"/>
      <c r="DH13" s="680"/>
      <c r="DI13" s="680"/>
      <c r="DJ13" s="680"/>
      <c r="DK13" s="680"/>
      <c r="DL13" s="680"/>
      <c r="DM13" s="680"/>
      <c r="DN13" s="680"/>
      <c r="DO13" s="680"/>
      <c r="DP13" s="681"/>
      <c r="DQ13" s="685">
        <v>420638</v>
      </c>
      <c r="DR13" s="680"/>
      <c r="DS13" s="680"/>
      <c r="DT13" s="680"/>
      <c r="DU13" s="680"/>
      <c r="DV13" s="680"/>
      <c r="DW13" s="680"/>
      <c r="DX13" s="680"/>
      <c r="DY13" s="680"/>
      <c r="DZ13" s="680"/>
      <c r="EA13" s="680"/>
      <c r="EB13" s="680"/>
      <c r="EC13" s="723"/>
    </row>
    <row r="14" spans="2:143" ht="11.25" customHeight="1" x14ac:dyDescent="0.15">
      <c r="B14" s="676" t="s">
        <v>256</v>
      </c>
      <c r="C14" s="677"/>
      <c r="D14" s="677"/>
      <c r="E14" s="677"/>
      <c r="F14" s="677"/>
      <c r="G14" s="677"/>
      <c r="H14" s="677"/>
      <c r="I14" s="677"/>
      <c r="J14" s="677"/>
      <c r="K14" s="677"/>
      <c r="L14" s="677"/>
      <c r="M14" s="677"/>
      <c r="N14" s="677"/>
      <c r="O14" s="677"/>
      <c r="P14" s="677"/>
      <c r="Q14" s="678"/>
      <c r="R14" s="679">
        <v>12097</v>
      </c>
      <c r="S14" s="680"/>
      <c r="T14" s="680"/>
      <c r="U14" s="680"/>
      <c r="V14" s="680"/>
      <c r="W14" s="680"/>
      <c r="X14" s="680"/>
      <c r="Y14" s="681"/>
      <c r="Z14" s="716">
        <v>0.1</v>
      </c>
      <c r="AA14" s="716"/>
      <c r="AB14" s="716"/>
      <c r="AC14" s="716"/>
      <c r="AD14" s="717">
        <v>12097</v>
      </c>
      <c r="AE14" s="717"/>
      <c r="AF14" s="717"/>
      <c r="AG14" s="717"/>
      <c r="AH14" s="717"/>
      <c r="AI14" s="717"/>
      <c r="AJ14" s="717"/>
      <c r="AK14" s="717"/>
      <c r="AL14" s="682">
        <v>0.2</v>
      </c>
      <c r="AM14" s="683"/>
      <c r="AN14" s="683"/>
      <c r="AO14" s="718"/>
      <c r="AP14" s="676" t="s">
        <v>257</v>
      </c>
      <c r="AQ14" s="677"/>
      <c r="AR14" s="677"/>
      <c r="AS14" s="677"/>
      <c r="AT14" s="677"/>
      <c r="AU14" s="677"/>
      <c r="AV14" s="677"/>
      <c r="AW14" s="677"/>
      <c r="AX14" s="677"/>
      <c r="AY14" s="677"/>
      <c r="AZ14" s="677"/>
      <c r="BA14" s="677"/>
      <c r="BB14" s="677"/>
      <c r="BC14" s="677"/>
      <c r="BD14" s="677"/>
      <c r="BE14" s="677"/>
      <c r="BF14" s="678"/>
      <c r="BG14" s="679">
        <v>36265</v>
      </c>
      <c r="BH14" s="680"/>
      <c r="BI14" s="680"/>
      <c r="BJ14" s="680"/>
      <c r="BK14" s="680"/>
      <c r="BL14" s="680"/>
      <c r="BM14" s="680"/>
      <c r="BN14" s="681"/>
      <c r="BO14" s="716">
        <v>2.7</v>
      </c>
      <c r="BP14" s="716"/>
      <c r="BQ14" s="716"/>
      <c r="BR14" s="716"/>
      <c r="BS14" s="685" t="s">
        <v>240</v>
      </c>
      <c r="BT14" s="680"/>
      <c r="BU14" s="680"/>
      <c r="BV14" s="680"/>
      <c r="BW14" s="680"/>
      <c r="BX14" s="680"/>
      <c r="BY14" s="680"/>
      <c r="BZ14" s="680"/>
      <c r="CA14" s="680"/>
      <c r="CB14" s="723"/>
      <c r="CD14" s="712" t="s">
        <v>258</v>
      </c>
      <c r="CE14" s="713"/>
      <c r="CF14" s="713"/>
      <c r="CG14" s="713"/>
      <c r="CH14" s="713"/>
      <c r="CI14" s="713"/>
      <c r="CJ14" s="713"/>
      <c r="CK14" s="713"/>
      <c r="CL14" s="713"/>
      <c r="CM14" s="713"/>
      <c r="CN14" s="713"/>
      <c r="CO14" s="713"/>
      <c r="CP14" s="713"/>
      <c r="CQ14" s="714"/>
      <c r="CR14" s="679">
        <v>374461</v>
      </c>
      <c r="CS14" s="680"/>
      <c r="CT14" s="680"/>
      <c r="CU14" s="680"/>
      <c r="CV14" s="680"/>
      <c r="CW14" s="680"/>
      <c r="CX14" s="680"/>
      <c r="CY14" s="681"/>
      <c r="CZ14" s="716">
        <v>4.5999999999999996</v>
      </c>
      <c r="DA14" s="716"/>
      <c r="DB14" s="716"/>
      <c r="DC14" s="716"/>
      <c r="DD14" s="685" t="s">
        <v>143</v>
      </c>
      <c r="DE14" s="680"/>
      <c r="DF14" s="680"/>
      <c r="DG14" s="680"/>
      <c r="DH14" s="680"/>
      <c r="DI14" s="680"/>
      <c r="DJ14" s="680"/>
      <c r="DK14" s="680"/>
      <c r="DL14" s="680"/>
      <c r="DM14" s="680"/>
      <c r="DN14" s="680"/>
      <c r="DO14" s="680"/>
      <c r="DP14" s="681"/>
      <c r="DQ14" s="685">
        <v>374461</v>
      </c>
      <c r="DR14" s="680"/>
      <c r="DS14" s="680"/>
      <c r="DT14" s="680"/>
      <c r="DU14" s="680"/>
      <c r="DV14" s="680"/>
      <c r="DW14" s="680"/>
      <c r="DX14" s="680"/>
      <c r="DY14" s="680"/>
      <c r="DZ14" s="680"/>
      <c r="EA14" s="680"/>
      <c r="EB14" s="680"/>
      <c r="EC14" s="723"/>
    </row>
    <row r="15" spans="2:143" ht="11.25" customHeight="1" x14ac:dyDescent="0.15">
      <c r="B15" s="676" t="s">
        <v>259</v>
      </c>
      <c r="C15" s="677"/>
      <c r="D15" s="677"/>
      <c r="E15" s="677"/>
      <c r="F15" s="677"/>
      <c r="G15" s="677"/>
      <c r="H15" s="677"/>
      <c r="I15" s="677"/>
      <c r="J15" s="677"/>
      <c r="K15" s="677"/>
      <c r="L15" s="677"/>
      <c r="M15" s="677"/>
      <c r="N15" s="677"/>
      <c r="O15" s="677"/>
      <c r="P15" s="677"/>
      <c r="Q15" s="678"/>
      <c r="R15" s="679" t="s">
        <v>253</v>
      </c>
      <c r="S15" s="680"/>
      <c r="T15" s="680"/>
      <c r="U15" s="680"/>
      <c r="V15" s="680"/>
      <c r="W15" s="680"/>
      <c r="X15" s="680"/>
      <c r="Y15" s="681"/>
      <c r="Z15" s="716" t="s">
        <v>143</v>
      </c>
      <c r="AA15" s="716"/>
      <c r="AB15" s="716"/>
      <c r="AC15" s="716"/>
      <c r="AD15" s="717" t="s">
        <v>143</v>
      </c>
      <c r="AE15" s="717"/>
      <c r="AF15" s="717"/>
      <c r="AG15" s="717"/>
      <c r="AH15" s="717"/>
      <c r="AI15" s="717"/>
      <c r="AJ15" s="717"/>
      <c r="AK15" s="717"/>
      <c r="AL15" s="682" t="s">
        <v>240</v>
      </c>
      <c r="AM15" s="683"/>
      <c r="AN15" s="683"/>
      <c r="AO15" s="718"/>
      <c r="AP15" s="676" t="s">
        <v>260</v>
      </c>
      <c r="AQ15" s="677"/>
      <c r="AR15" s="677"/>
      <c r="AS15" s="677"/>
      <c r="AT15" s="677"/>
      <c r="AU15" s="677"/>
      <c r="AV15" s="677"/>
      <c r="AW15" s="677"/>
      <c r="AX15" s="677"/>
      <c r="AY15" s="677"/>
      <c r="AZ15" s="677"/>
      <c r="BA15" s="677"/>
      <c r="BB15" s="677"/>
      <c r="BC15" s="677"/>
      <c r="BD15" s="677"/>
      <c r="BE15" s="677"/>
      <c r="BF15" s="678"/>
      <c r="BG15" s="679">
        <v>66258</v>
      </c>
      <c r="BH15" s="680"/>
      <c r="BI15" s="680"/>
      <c r="BJ15" s="680"/>
      <c r="BK15" s="680"/>
      <c r="BL15" s="680"/>
      <c r="BM15" s="680"/>
      <c r="BN15" s="681"/>
      <c r="BO15" s="716">
        <v>4.9000000000000004</v>
      </c>
      <c r="BP15" s="716"/>
      <c r="BQ15" s="716"/>
      <c r="BR15" s="716"/>
      <c r="BS15" s="685" t="s">
        <v>250</v>
      </c>
      <c r="BT15" s="680"/>
      <c r="BU15" s="680"/>
      <c r="BV15" s="680"/>
      <c r="BW15" s="680"/>
      <c r="BX15" s="680"/>
      <c r="BY15" s="680"/>
      <c r="BZ15" s="680"/>
      <c r="CA15" s="680"/>
      <c r="CB15" s="723"/>
      <c r="CD15" s="712" t="s">
        <v>261</v>
      </c>
      <c r="CE15" s="713"/>
      <c r="CF15" s="713"/>
      <c r="CG15" s="713"/>
      <c r="CH15" s="713"/>
      <c r="CI15" s="713"/>
      <c r="CJ15" s="713"/>
      <c r="CK15" s="713"/>
      <c r="CL15" s="713"/>
      <c r="CM15" s="713"/>
      <c r="CN15" s="713"/>
      <c r="CO15" s="713"/>
      <c r="CP15" s="713"/>
      <c r="CQ15" s="714"/>
      <c r="CR15" s="679">
        <v>771934</v>
      </c>
      <c r="CS15" s="680"/>
      <c r="CT15" s="680"/>
      <c r="CU15" s="680"/>
      <c r="CV15" s="680"/>
      <c r="CW15" s="680"/>
      <c r="CX15" s="680"/>
      <c r="CY15" s="681"/>
      <c r="CZ15" s="716">
        <v>9.6</v>
      </c>
      <c r="DA15" s="716"/>
      <c r="DB15" s="716"/>
      <c r="DC15" s="716"/>
      <c r="DD15" s="685">
        <v>102813</v>
      </c>
      <c r="DE15" s="680"/>
      <c r="DF15" s="680"/>
      <c r="DG15" s="680"/>
      <c r="DH15" s="680"/>
      <c r="DI15" s="680"/>
      <c r="DJ15" s="680"/>
      <c r="DK15" s="680"/>
      <c r="DL15" s="680"/>
      <c r="DM15" s="680"/>
      <c r="DN15" s="680"/>
      <c r="DO15" s="680"/>
      <c r="DP15" s="681"/>
      <c r="DQ15" s="685">
        <v>701650</v>
      </c>
      <c r="DR15" s="680"/>
      <c r="DS15" s="680"/>
      <c r="DT15" s="680"/>
      <c r="DU15" s="680"/>
      <c r="DV15" s="680"/>
      <c r="DW15" s="680"/>
      <c r="DX15" s="680"/>
      <c r="DY15" s="680"/>
      <c r="DZ15" s="680"/>
      <c r="EA15" s="680"/>
      <c r="EB15" s="680"/>
      <c r="EC15" s="723"/>
    </row>
    <row r="16" spans="2:143" ht="11.25" customHeight="1" x14ac:dyDescent="0.15">
      <c r="B16" s="676" t="s">
        <v>262</v>
      </c>
      <c r="C16" s="677"/>
      <c r="D16" s="677"/>
      <c r="E16" s="677"/>
      <c r="F16" s="677"/>
      <c r="G16" s="677"/>
      <c r="H16" s="677"/>
      <c r="I16" s="677"/>
      <c r="J16" s="677"/>
      <c r="K16" s="677"/>
      <c r="L16" s="677"/>
      <c r="M16" s="677"/>
      <c r="N16" s="677"/>
      <c r="O16" s="677"/>
      <c r="P16" s="677"/>
      <c r="Q16" s="678"/>
      <c r="R16" s="679">
        <v>3931</v>
      </c>
      <c r="S16" s="680"/>
      <c r="T16" s="680"/>
      <c r="U16" s="680"/>
      <c r="V16" s="680"/>
      <c r="W16" s="680"/>
      <c r="X16" s="680"/>
      <c r="Y16" s="681"/>
      <c r="Z16" s="716">
        <v>0</v>
      </c>
      <c r="AA16" s="716"/>
      <c r="AB16" s="716"/>
      <c r="AC16" s="716"/>
      <c r="AD16" s="717">
        <v>3931</v>
      </c>
      <c r="AE16" s="717"/>
      <c r="AF16" s="717"/>
      <c r="AG16" s="717"/>
      <c r="AH16" s="717"/>
      <c r="AI16" s="717"/>
      <c r="AJ16" s="717"/>
      <c r="AK16" s="717"/>
      <c r="AL16" s="682">
        <v>0.1</v>
      </c>
      <c r="AM16" s="683"/>
      <c r="AN16" s="683"/>
      <c r="AO16" s="718"/>
      <c r="AP16" s="676" t="s">
        <v>263</v>
      </c>
      <c r="AQ16" s="677"/>
      <c r="AR16" s="677"/>
      <c r="AS16" s="677"/>
      <c r="AT16" s="677"/>
      <c r="AU16" s="677"/>
      <c r="AV16" s="677"/>
      <c r="AW16" s="677"/>
      <c r="AX16" s="677"/>
      <c r="AY16" s="677"/>
      <c r="AZ16" s="677"/>
      <c r="BA16" s="677"/>
      <c r="BB16" s="677"/>
      <c r="BC16" s="677"/>
      <c r="BD16" s="677"/>
      <c r="BE16" s="677"/>
      <c r="BF16" s="678"/>
      <c r="BG16" s="679">
        <v>438</v>
      </c>
      <c r="BH16" s="680"/>
      <c r="BI16" s="680"/>
      <c r="BJ16" s="680"/>
      <c r="BK16" s="680"/>
      <c r="BL16" s="680"/>
      <c r="BM16" s="680"/>
      <c r="BN16" s="681"/>
      <c r="BO16" s="716">
        <v>0</v>
      </c>
      <c r="BP16" s="716"/>
      <c r="BQ16" s="716"/>
      <c r="BR16" s="716"/>
      <c r="BS16" s="685" t="s">
        <v>134</v>
      </c>
      <c r="BT16" s="680"/>
      <c r="BU16" s="680"/>
      <c r="BV16" s="680"/>
      <c r="BW16" s="680"/>
      <c r="BX16" s="680"/>
      <c r="BY16" s="680"/>
      <c r="BZ16" s="680"/>
      <c r="CA16" s="680"/>
      <c r="CB16" s="723"/>
      <c r="CD16" s="712" t="s">
        <v>264</v>
      </c>
      <c r="CE16" s="713"/>
      <c r="CF16" s="713"/>
      <c r="CG16" s="713"/>
      <c r="CH16" s="713"/>
      <c r="CI16" s="713"/>
      <c r="CJ16" s="713"/>
      <c r="CK16" s="713"/>
      <c r="CL16" s="713"/>
      <c r="CM16" s="713"/>
      <c r="CN16" s="713"/>
      <c r="CO16" s="713"/>
      <c r="CP16" s="713"/>
      <c r="CQ16" s="714"/>
      <c r="CR16" s="679">
        <v>17061</v>
      </c>
      <c r="CS16" s="680"/>
      <c r="CT16" s="680"/>
      <c r="CU16" s="680"/>
      <c r="CV16" s="680"/>
      <c r="CW16" s="680"/>
      <c r="CX16" s="680"/>
      <c r="CY16" s="681"/>
      <c r="CZ16" s="716">
        <v>0.2</v>
      </c>
      <c r="DA16" s="716"/>
      <c r="DB16" s="716"/>
      <c r="DC16" s="716"/>
      <c r="DD16" s="685" t="s">
        <v>250</v>
      </c>
      <c r="DE16" s="680"/>
      <c r="DF16" s="680"/>
      <c r="DG16" s="680"/>
      <c r="DH16" s="680"/>
      <c r="DI16" s="680"/>
      <c r="DJ16" s="680"/>
      <c r="DK16" s="680"/>
      <c r="DL16" s="680"/>
      <c r="DM16" s="680"/>
      <c r="DN16" s="680"/>
      <c r="DO16" s="680"/>
      <c r="DP16" s="681"/>
      <c r="DQ16" s="685" t="s">
        <v>265</v>
      </c>
      <c r="DR16" s="680"/>
      <c r="DS16" s="680"/>
      <c r="DT16" s="680"/>
      <c r="DU16" s="680"/>
      <c r="DV16" s="680"/>
      <c r="DW16" s="680"/>
      <c r="DX16" s="680"/>
      <c r="DY16" s="680"/>
      <c r="DZ16" s="680"/>
      <c r="EA16" s="680"/>
      <c r="EB16" s="680"/>
      <c r="EC16" s="723"/>
    </row>
    <row r="17" spans="2:133" ht="11.25" customHeight="1" x14ac:dyDescent="0.15">
      <c r="B17" s="676" t="s">
        <v>266</v>
      </c>
      <c r="C17" s="677"/>
      <c r="D17" s="677"/>
      <c r="E17" s="677"/>
      <c r="F17" s="677"/>
      <c r="G17" s="677"/>
      <c r="H17" s="677"/>
      <c r="I17" s="677"/>
      <c r="J17" s="677"/>
      <c r="K17" s="677"/>
      <c r="L17" s="677"/>
      <c r="M17" s="677"/>
      <c r="N17" s="677"/>
      <c r="O17" s="677"/>
      <c r="P17" s="677"/>
      <c r="Q17" s="678"/>
      <c r="R17" s="679">
        <v>44529</v>
      </c>
      <c r="S17" s="680"/>
      <c r="T17" s="680"/>
      <c r="U17" s="680"/>
      <c r="V17" s="680"/>
      <c r="W17" s="680"/>
      <c r="X17" s="680"/>
      <c r="Y17" s="681"/>
      <c r="Z17" s="716">
        <v>0.5</v>
      </c>
      <c r="AA17" s="716"/>
      <c r="AB17" s="716"/>
      <c r="AC17" s="716"/>
      <c r="AD17" s="717">
        <v>44529</v>
      </c>
      <c r="AE17" s="717"/>
      <c r="AF17" s="717"/>
      <c r="AG17" s="717"/>
      <c r="AH17" s="717"/>
      <c r="AI17" s="717"/>
      <c r="AJ17" s="717"/>
      <c r="AK17" s="717"/>
      <c r="AL17" s="682">
        <v>0.9</v>
      </c>
      <c r="AM17" s="683"/>
      <c r="AN17" s="683"/>
      <c r="AO17" s="718"/>
      <c r="AP17" s="676" t="s">
        <v>267</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716" t="s">
        <v>143</v>
      </c>
      <c r="BP17" s="716"/>
      <c r="BQ17" s="716"/>
      <c r="BR17" s="716"/>
      <c r="BS17" s="685" t="s">
        <v>250</v>
      </c>
      <c r="BT17" s="680"/>
      <c r="BU17" s="680"/>
      <c r="BV17" s="680"/>
      <c r="BW17" s="680"/>
      <c r="BX17" s="680"/>
      <c r="BY17" s="680"/>
      <c r="BZ17" s="680"/>
      <c r="CA17" s="680"/>
      <c r="CB17" s="723"/>
      <c r="CD17" s="712" t="s">
        <v>268</v>
      </c>
      <c r="CE17" s="713"/>
      <c r="CF17" s="713"/>
      <c r="CG17" s="713"/>
      <c r="CH17" s="713"/>
      <c r="CI17" s="713"/>
      <c r="CJ17" s="713"/>
      <c r="CK17" s="713"/>
      <c r="CL17" s="713"/>
      <c r="CM17" s="713"/>
      <c r="CN17" s="713"/>
      <c r="CO17" s="713"/>
      <c r="CP17" s="713"/>
      <c r="CQ17" s="714"/>
      <c r="CR17" s="679">
        <v>873295</v>
      </c>
      <c r="CS17" s="680"/>
      <c r="CT17" s="680"/>
      <c r="CU17" s="680"/>
      <c r="CV17" s="680"/>
      <c r="CW17" s="680"/>
      <c r="CX17" s="680"/>
      <c r="CY17" s="681"/>
      <c r="CZ17" s="716">
        <v>10.8</v>
      </c>
      <c r="DA17" s="716"/>
      <c r="DB17" s="716"/>
      <c r="DC17" s="716"/>
      <c r="DD17" s="685" t="s">
        <v>234</v>
      </c>
      <c r="DE17" s="680"/>
      <c r="DF17" s="680"/>
      <c r="DG17" s="680"/>
      <c r="DH17" s="680"/>
      <c r="DI17" s="680"/>
      <c r="DJ17" s="680"/>
      <c r="DK17" s="680"/>
      <c r="DL17" s="680"/>
      <c r="DM17" s="680"/>
      <c r="DN17" s="680"/>
      <c r="DO17" s="680"/>
      <c r="DP17" s="681"/>
      <c r="DQ17" s="685">
        <v>872155</v>
      </c>
      <c r="DR17" s="680"/>
      <c r="DS17" s="680"/>
      <c r="DT17" s="680"/>
      <c r="DU17" s="680"/>
      <c r="DV17" s="680"/>
      <c r="DW17" s="680"/>
      <c r="DX17" s="680"/>
      <c r="DY17" s="680"/>
      <c r="DZ17" s="680"/>
      <c r="EA17" s="680"/>
      <c r="EB17" s="680"/>
      <c r="EC17" s="723"/>
    </row>
    <row r="18" spans="2:133" ht="11.25" customHeight="1" x14ac:dyDescent="0.15">
      <c r="B18" s="676" t="s">
        <v>269</v>
      </c>
      <c r="C18" s="677"/>
      <c r="D18" s="677"/>
      <c r="E18" s="677"/>
      <c r="F18" s="677"/>
      <c r="G18" s="677"/>
      <c r="H18" s="677"/>
      <c r="I18" s="677"/>
      <c r="J18" s="677"/>
      <c r="K18" s="677"/>
      <c r="L18" s="677"/>
      <c r="M18" s="677"/>
      <c r="N18" s="677"/>
      <c r="O18" s="677"/>
      <c r="P18" s="677"/>
      <c r="Q18" s="678"/>
      <c r="R18" s="679">
        <v>3729</v>
      </c>
      <c r="S18" s="680"/>
      <c r="T18" s="680"/>
      <c r="U18" s="680"/>
      <c r="V18" s="680"/>
      <c r="W18" s="680"/>
      <c r="X18" s="680"/>
      <c r="Y18" s="681"/>
      <c r="Z18" s="716">
        <v>0</v>
      </c>
      <c r="AA18" s="716"/>
      <c r="AB18" s="716"/>
      <c r="AC18" s="716"/>
      <c r="AD18" s="717">
        <v>3729</v>
      </c>
      <c r="AE18" s="717"/>
      <c r="AF18" s="717"/>
      <c r="AG18" s="717"/>
      <c r="AH18" s="717"/>
      <c r="AI18" s="717"/>
      <c r="AJ18" s="717"/>
      <c r="AK18" s="717"/>
      <c r="AL18" s="682">
        <v>0.1</v>
      </c>
      <c r="AM18" s="683"/>
      <c r="AN18" s="683"/>
      <c r="AO18" s="718"/>
      <c r="AP18" s="676" t="s">
        <v>270</v>
      </c>
      <c r="AQ18" s="677"/>
      <c r="AR18" s="677"/>
      <c r="AS18" s="677"/>
      <c r="AT18" s="677"/>
      <c r="AU18" s="677"/>
      <c r="AV18" s="677"/>
      <c r="AW18" s="677"/>
      <c r="AX18" s="677"/>
      <c r="AY18" s="677"/>
      <c r="AZ18" s="677"/>
      <c r="BA18" s="677"/>
      <c r="BB18" s="677"/>
      <c r="BC18" s="677"/>
      <c r="BD18" s="677"/>
      <c r="BE18" s="677"/>
      <c r="BF18" s="678"/>
      <c r="BG18" s="679" t="s">
        <v>265</v>
      </c>
      <c r="BH18" s="680"/>
      <c r="BI18" s="680"/>
      <c r="BJ18" s="680"/>
      <c r="BK18" s="680"/>
      <c r="BL18" s="680"/>
      <c r="BM18" s="680"/>
      <c r="BN18" s="681"/>
      <c r="BO18" s="716" t="s">
        <v>253</v>
      </c>
      <c r="BP18" s="716"/>
      <c r="BQ18" s="716"/>
      <c r="BR18" s="716"/>
      <c r="BS18" s="685" t="s">
        <v>143</v>
      </c>
      <c r="BT18" s="680"/>
      <c r="BU18" s="680"/>
      <c r="BV18" s="680"/>
      <c r="BW18" s="680"/>
      <c r="BX18" s="680"/>
      <c r="BY18" s="680"/>
      <c r="BZ18" s="680"/>
      <c r="CA18" s="680"/>
      <c r="CB18" s="723"/>
      <c r="CD18" s="712" t="s">
        <v>271</v>
      </c>
      <c r="CE18" s="713"/>
      <c r="CF18" s="713"/>
      <c r="CG18" s="713"/>
      <c r="CH18" s="713"/>
      <c r="CI18" s="713"/>
      <c r="CJ18" s="713"/>
      <c r="CK18" s="713"/>
      <c r="CL18" s="713"/>
      <c r="CM18" s="713"/>
      <c r="CN18" s="713"/>
      <c r="CO18" s="713"/>
      <c r="CP18" s="713"/>
      <c r="CQ18" s="714"/>
      <c r="CR18" s="679" t="s">
        <v>234</v>
      </c>
      <c r="CS18" s="680"/>
      <c r="CT18" s="680"/>
      <c r="CU18" s="680"/>
      <c r="CV18" s="680"/>
      <c r="CW18" s="680"/>
      <c r="CX18" s="680"/>
      <c r="CY18" s="681"/>
      <c r="CZ18" s="716" t="s">
        <v>265</v>
      </c>
      <c r="DA18" s="716"/>
      <c r="DB18" s="716"/>
      <c r="DC18" s="716"/>
      <c r="DD18" s="685" t="s">
        <v>253</v>
      </c>
      <c r="DE18" s="680"/>
      <c r="DF18" s="680"/>
      <c r="DG18" s="680"/>
      <c r="DH18" s="680"/>
      <c r="DI18" s="680"/>
      <c r="DJ18" s="680"/>
      <c r="DK18" s="680"/>
      <c r="DL18" s="680"/>
      <c r="DM18" s="680"/>
      <c r="DN18" s="680"/>
      <c r="DO18" s="680"/>
      <c r="DP18" s="681"/>
      <c r="DQ18" s="685" t="s">
        <v>240</v>
      </c>
      <c r="DR18" s="680"/>
      <c r="DS18" s="680"/>
      <c r="DT18" s="680"/>
      <c r="DU18" s="680"/>
      <c r="DV18" s="680"/>
      <c r="DW18" s="680"/>
      <c r="DX18" s="680"/>
      <c r="DY18" s="680"/>
      <c r="DZ18" s="680"/>
      <c r="EA18" s="680"/>
      <c r="EB18" s="680"/>
      <c r="EC18" s="723"/>
    </row>
    <row r="19" spans="2:133" ht="11.25" customHeight="1" x14ac:dyDescent="0.15">
      <c r="B19" s="676" t="s">
        <v>272</v>
      </c>
      <c r="C19" s="677"/>
      <c r="D19" s="677"/>
      <c r="E19" s="677"/>
      <c r="F19" s="677"/>
      <c r="G19" s="677"/>
      <c r="H19" s="677"/>
      <c r="I19" s="677"/>
      <c r="J19" s="677"/>
      <c r="K19" s="677"/>
      <c r="L19" s="677"/>
      <c r="M19" s="677"/>
      <c r="N19" s="677"/>
      <c r="O19" s="677"/>
      <c r="P19" s="677"/>
      <c r="Q19" s="678"/>
      <c r="R19" s="679">
        <v>1833</v>
      </c>
      <c r="S19" s="680"/>
      <c r="T19" s="680"/>
      <c r="U19" s="680"/>
      <c r="V19" s="680"/>
      <c r="W19" s="680"/>
      <c r="X19" s="680"/>
      <c r="Y19" s="681"/>
      <c r="Z19" s="716">
        <v>0</v>
      </c>
      <c r="AA19" s="716"/>
      <c r="AB19" s="716"/>
      <c r="AC19" s="716"/>
      <c r="AD19" s="717">
        <v>1833</v>
      </c>
      <c r="AE19" s="717"/>
      <c r="AF19" s="717"/>
      <c r="AG19" s="717"/>
      <c r="AH19" s="717"/>
      <c r="AI19" s="717"/>
      <c r="AJ19" s="717"/>
      <c r="AK19" s="717"/>
      <c r="AL19" s="682">
        <v>0</v>
      </c>
      <c r="AM19" s="683"/>
      <c r="AN19" s="683"/>
      <c r="AO19" s="718"/>
      <c r="AP19" s="676" t="s">
        <v>273</v>
      </c>
      <c r="AQ19" s="677"/>
      <c r="AR19" s="677"/>
      <c r="AS19" s="677"/>
      <c r="AT19" s="677"/>
      <c r="AU19" s="677"/>
      <c r="AV19" s="677"/>
      <c r="AW19" s="677"/>
      <c r="AX19" s="677"/>
      <c r="AY19" s="677"/>
      <c r="AZ19" s="677"/>
      <c r="BA19" s="677"/>
      <c r="BB19" s="677"/>
      <c r="BC19" s="677"/>
      <c r="BD19" s="677"/>
      <c r="BE19" s="677"/>
      <c r="BF19" s="678"/>
      <c r="BG19" s="679">
        <v>20710</v>
      </c>
      <c r="BH19" s="680"/>
      <c r="BI19" s="680"/>
      <c r="BJ19" s="680"/>
      <c r="BK19" s="680"/>
      <c r="BL19" s="680"/>
      <c r="BM19" s="680"/>
      <c r="BN19" s="681"/>
      <c r="BO19" s="716">
        <v>1.5</v>
      </c>
      <c r="BP19" s="716"/>
      <c r="BQ19" s="716"/>
      <c r="BR19" s="716"/>
      <c r="BS19" s="685" t="s">
        <v>143</v>
      </c>
      <c r="BT19" s="680"/>
      <c r="BU19" s="680"/>
      <c r="BV19" s="680"/>
      <c r="BW19" s="680"/>
      <c r="BX19" s="680"/>
      <c r="BY19" s="680"/>
      <c r="BZ19" s="680"/>
      <c r="CA19" s="680"/>
      <c r="CB19" s="723"/>
      <c r="CD19" s="712" t="s">
        <v>274</v>
      </c>
      <c r="CE19" s="713"/>
      <c r="CF19" s="713"/>
      <c r="CG19" s="713"/>
      <c r="CH19" s="713"/>
      <c r="CI19" s="713"/>
      <c r="CJ19" s="713"/>
      <c r="CK19" s="713"/>
      <c r="CL19" s="713"/>
      <c r="CM19" s="713"/>
      <c r="CN19" s="713"/>
      <c r="CO19" s="713"/>
      <c r="CP19" s="713"/>
      <c r="CQ19" s="714"/>
      <c r="CR19" s="679" t="s">
        <v>250</v>
      </c>
      <c r="CS19" s="680"/>
      <c r="CT19" s="680"/>
      <c r="CU19" s="680"/>
      <c r="CV19" s="680"/>
      <c r="CW19" s="680"/>
      <c r="CX19" s="680"/>
      <c r="CY19" s="681"/>
      <c r="CZ19" s="716" t="s">
        <v>240</v>
      </c>
      <c r="DA19" s="716"/>
      <c r="DB19" s="716"/>
      <c r="DC19" s="716"/>
      <c r="DD19" s="685" t="s">
        <v>250</v>
      </c>
      <c r="DE19" s="680"/>
      <c r="DF19" s="680"/>
      <c r="DG19" s="680"/>
      <c r="DH19" s="680"/>
      <c r="DI19" s="680"/>
      <c r="DJ19" s="680"/>
      <c r="DK19" s="680"/>
      <c r="DL19" s="680"/>
      <c r="DM19" s="680"/>
      <c r="DN19" s="680"/>
      <c r="DO19" s="680"/>
      <c r="DP19" s="681"/>
      <c r="DQ19" s="685" t="s">
        <v>265</v>
      </c>
      <c r="DR19" s="680"/>
      <c r="DS19" s="680"/>
      <c r="DT19" s="680"/>
      <c r="DU19" s="680"/>
      <c r="DV19" s="680"/>
      <c r="DW19" s="680"/>
      <c r="DX19" s="680"/>
      <c r="DY19" s="680"/>
      <c r="DZ19" s="680"/>
      <c r="EA19" s="680"/>
      <c r="EB19" s="680"/>
      <c r="EC19" s="723"/>
    </row>
    <row r="20" spans="2:133" ht="11.25" customHeight="1" x14ac:dyDescent="0.15">
      <c r="B20" s="676" t="s">
        <v>275</v>
      </c>
      <c r="C20" s="677"/>
      <c r="D20" s="677"/>
      <c r="E20" s="677"/>
      <c r="F20" s="677"/>
      <c r="G20" s="677"/>
      <c r="H20" s="677"/>
      <c r="I20" s="677"/>
      <c r="J20" s="677"/>
      <c r="K20" s="677"/>
      <c r="L20" s="677"/>
      <c r="M20" s="677"/>
      <c r="N20" s="677"/>
      <c r="O20" s="677"/>
      <c r="P20" s="677"/>
      <c r="Q20" s="678"/>
      <c r="R20" s="679">
        <v>250</v>
      </c>
      <c r="S20" s="680"/>
      <c r="T20" s="680"/>
      <c r="U20" s="680"/>
      <c r="V20" s="680"/>
      <c r="W20" s="680"/>
      <c r="X20" s="680"/>
      <c r="Y20" s="681"/>
      <c r="Z20" s="716">
        <v>0</v>
      </c>
      <c r="AA20" s="716"/>
      <c r="AB20" s="716"/>
      <c r="AC20" s="716"/>
      <c r="AD20" s="717">
        <v>250</v>
      </c>
      <c r="AE20" s="717"/>
      <c r="AF20" s="717"/>
      <c r="AG20" s="717"/>
      <c r="AH20" s="717"/>
      <c r="AI20" s="717"/>
      <c r="AJ20" s="717"/>
      <c r="AK20" s="717"/>
      <c r="AL20" s="682">
        <v>0</v>
      </c>
      <c r="AM20" s="683"/>
      <c r="AN20" s="683"/>
      <c r="AO20" s="718"/>
      <c r="AP20" s="676" t="s">
        <v>276</v>
      </c>
      <c r="AQ20" s="677"/>
      <c r="AR20" s="677"/>
      <c r="AS20" s="677"/>
      <c r="AT20" s="677"/>
      <c r="AU20" s="677"/>
      <c r="AV20" s="677"/>
      <c r="AW20" s="677"/>
      <c r="AX20" s="677"/>
      <c r="AY20" s="677"/>
      <c r="AZ20" s="677"/>
      <c r="BA20" s="677"/>
      <c r="BB20" s="677"/>
      <c r="BC20" s="677"/>
      <c r="BD20" s="677"/>
      <c r="BE20" s="677"/>
      <c r="BF20" s="678"/>
      <c r="BG20" s="679">
        <v>20710</v>
      </c>
      <c r="BH20" s="680"/>
      <c r="BI20" s="680"/>
      <c r="BJ20" s="680"/>
      <c r="BK20" s="680"/>
      <c r="BL20" s="680"/>
      <c r="BM20" s="680"/>
      <c r="BN20" s="681"/>
      <c r="BO20" s="716">
        <v>1.5</v>
      </c>
      <c r="BP20" s="716"/>
      <c r="BQ20" s="716"/>
      <c r="BR20" s="716"/>
      <c r="BS20" s="685" t="s">
        <v>240</v>
      </c>
      <c r="BT20" s="680"/>
      <c r="BU20" s="680"/>
      <c r="BV20" s="680"/>
      <c r="BW20" s="680"/>
      <c r="BX20" s="680"/>
      <c r="BY20" s="680"/>
      <c r="BZ20" s="680"/>
      <c r="CA20" s="680"/>
      <c r="CB20" s="723"/>
      <c r="CD20" s="712" t="s">
        <v>277</v>
      </c>
      <c r="CE20" s="713"/>
      <c r="CF20" s="713"/>
      <c r="CG20" s="713"/>
      <c r="CH20" s="713"/>
      <c r="CI20" s="713"/>
      <c r="CJ20" s="713"/>
      <c r="CK20" s="713"/>
      <c r="CL20" s="713"/>
      <c r="CM20" s="713"/>
      <c r="CN20" s="713"/>
      <c r="CO20" s="713"/>
      <c r="CP20" s="713"/>
      <c r="CQ20" s="714"/>
      <c r="CR20" s="679">
        <v>8075619</v>
      </c>
      <c r="CS20" s="680"/>
      <c r="CT20" s="680"/>
      <c r="CU20" s="680"/>
      <c r="CV20" s="680"/>
      <c r="CW20" s="680"/>
      <c r="CX20" s="680"/>
      <c r="CY20" s="681"/>
      <c r="CZ20" s="716">
        <v>100</v>
      </c>
      <c r="DA20" s="716"/>
      <c r="DB20" s="716"/>
      <c r="DC20" s="716"/>
      <c r="DD20" s="685">
        <v>1526771</v>
      </c>
      <c r="DE20" s="680"/>
      <c r="DF20" s="680"/>
      <c r="DG20" s="680"/>
      <c r="DH20" s="680"/>
      <c r="DI20" s="680"/>
      <c r="DJ20" s="680"/>
      <c r="DK20" s="680"/>
      <c r="DL20" s="680"/>
      <c r="DM20" s="680"/>
      <c r="DN20" s="680"/>
      <c r="DO20" s="680"/>
      <c r="DP20" s="681"/>
      <c r="DQ20" s="685">
        <v>5909391</v>
      </c>
      <c r="DR20" s="680"/>
      <c r="DS20" s="680"/>
      <c r="DT20" s="680"/>
      <c r="DU20" s="680"/>
      <c r="DV20" s="680"/>
      <c r="DW20" s="680"/>
      <c r="DX20" s="680"/>
      <c r="DY20" s="680"/>
      <c r="DZ20" s="680"/>
      <c r="EA20" s="680"/>
      <c r="EB20" s="680"/>
      <c r="EC20" s="723"/>
    </row>
    <row r="21" spans="2:133" ht="11.25" customHeight="1" x14ac:dyDescent="0.15">
      <c r="B21" s="676" t="s">
        <v>278</v>
      </c>
      <c r="C21" s="677"/>
      <c r="D21" s="677"/>
      <c r="E21" s="677"/>
      <c r="F21" s="677"/>
      <c r="G21" s="677"/>
      <c r="H21" s="677"/>
      <c r="I21" s="677"/>
      <c r="J21" s="677"/>
      <c r="K21" s="677"/>
      <c r="L21" s="677"/>
      <c r="M21" s="677"/>
      <c r="N21" s="677"/>
      <c r="O21" s="677"/>
      <c r="P21" s="677"/>
      <c r="Q21" s="678"/>
      <c r="R21" s="679">
        <v>38717</v>
      </c>
      <c r="S21" s="680"/>
      <c r="T21" s="680"/>
      <c r="U21" s="680"/>
      <c r="V21" s="680"/>
      <c r="W21" s="680"/>
      <c r="X21" s="680"/>
      <c r="Y21" s="681"/>
      <c r="Z21" s="716">
        <v>0.5</v>
      </c>
      <c r="AA21" s="716"/>
      <c r="AB21" s="716"/>
      <c r="AC21" s="716"/>
      <c r="AD21" s="717">
        <v>38717</v>
      </c>
      <c r="AE21" s="717"/>
      <c r="AF21" s="717"/>
      <c r="AG21" s="717"/>
      <c r="AH21" s="717"/>
      <c r="AI21" s="717"/>
      <c r="AJ21" s="717"/>
      <c r="AK21" s="717"/>
      <c r="AL21" s="682">
        <v>0.8</v>
      </c>
      <c r="AM21" s="683"/>
      <c r="AN21" s="683"/>
      <c r="AO21" s="718"/>
      <c r="AP21" s="773" t="s">
        <v>279</v>
      </c>
      <c r="AQ21" s="781"/>
      <c r="AR21" s="781"/>
      <c r="AS21" s="781"/>
      <c r="AT21" s="781"/>
      <c r="AU21" s="781"/>
      <c r="AV21" s="781"/>
      <c r="AW21" s="781"/>
      <c r="AX21" s="781"/>
      <c r="AY21" s="781"/>
      <c r="AZ21" s="781"/>
      <c r="BA21" s="781"/>
      <c r="BB21" s="781"/>
      <c r="BC21" s="781"/>
      <c r="BD21" s="781"/>
      <c r="BE21" s="781"/>
      <c r="BF21" s="775"/>
      <c r="BG21" s="679">
        <v>20710</v>
      </c>
      <c r="BH21" s="680"/>
      <c r="BI21" s="680"/>
      <c r="BJ21" s="680"/>
      <c r="BK21" s="680"/>
      <c r="BL21" s="680"/>
      <c r="BM21" s="680"/>
      <c r="BN21" s="681"/>
      <c r="BO21" s="716">
        <v>1.5</v>
      </c>
      <c r="BP21" s="716"/>
      <c r="BQ21" s="716"/>
      <c r="BR21" s="716"/>
      <c r="BS21" s="685" t="s">
        <v>248</v>
      </c>
      <c r="BT21" s="680"/>
      <c r="BU21" s="680"/>
      <c r="BV21" s="680"/>
      <c r="BW21" s="680"/>
      <c r="BX21" s="680"/>
      <c r="BY21" s="680"/>
      <c r="BZ21" s="680"/>
      <c r="CA21" s="680"/>
      <c r="CB21" s="723"/>
      <c r="CD21" s="786"/>
      <c r="CE21" s="729"/>
      <c r="CF21" s="729"/>
      <c r="CG21" s="729"/>
      <c r="CH21" s="729"/>
      <c r="CI21" s="729"/>
      <c r="CJ21" s="729"/>
      <c r="CK21" s="729"/>
      <c r="CL21" s="729"/>
      <c r="CM21" s="729"/>
      <c r="CN21" s="729"/>
      <c r="CO21" s="729"/>
      <c r="CP21" s="729"/>
      <c r="CQ21" s="730"/>
      <c r="CR21" s="787"/>
      <c r="CS21" s="788"/>
      <c r="CT21" s="788"/>
      <c r="CU21" s="788"/>
      <c r="CV21" s="788"/>
      <c r="CW21" s="788"/>
      <c r="CX21" s="788"/>
      <c r="CY21" s="789"/>
      <c r="CZ21" s="790"/>
      <c r="DA21" s="790"/>
      <c r="DB21" s="790"/>
      <c r="DC21" s="790"/>
      <c r="DD21" s="791"/>
      <c r="DE21" s="788"/>
      <c r="DF21" s="788"/>
      <c r="DG21" s="788"/>
      <c r="DH21" s="788"/>
      <c r="DI21" s="788"/>
      <c r="DJ21" s="788"/>
      <c r="DK21" s="788"/>
      <c r="DL21" s="788"/>
      <c r="DM21" s="788"/>
      <c r="DN21" s="788"/>
      <c r="DO21" s="788"/>
      <c r="DP21" s="789"/>
      <c r="DQ21" s="791"/>
      <c r="DR21" s="788"/>
      <c r="DS21" s="788"/>
      <c r="DT21" s="788"/>
      <c r="DU21" s="788"/>
      <c r="DV21" s="788"/>
      <c r="DW21" s="788"/>
      <c r="DX21" s="788"/>
      <c r="DY21" s="788"/>
      <c r="DZ21" s="788"/>
      <c r="EA21" s="788"/>
      <c r="EB21" s="788"/>
      <c r="EC21" s="795"/>
    </row>
    <row r="22" spans="2:133" ht="11.25" customHeight="1" x14ac:dyDescent="0.15">
      <c r="B22" s="676" t="s">
        <v>280</v>
      </c>
      <c r="C22" s="677"/>
      <c r="D22" s="677"/>
      <c r="E22" s="677"/>
      <c r="F22" s="677"/>
      <c r="G22" s="677"/>
      <c r="H22" s="677"/>
      <c r="I22" s="677"/>
      <c r="J22" s="677"/>
      <c r="K22" s="677"/>
      <c r="L22" s="677"/>
      <c r="M22" s="677"/>
      <c r="N22" s="677"/>
      <c r="O22" s="677"/>
      <c r="P22" s="677"/>
      <c r="Q22" s="678"/>
      <c r="R22" s="679">
        <v>3789741</v>
      </c>
      <c r="S22" s="680"/>
      <c r="T22" s="680"/>
      <c r="U22" s="680"/>
      <c r="V22" s="680"/>
      <c r="W22" s="680"/>
      <c r="X22" s="680"/>
      <c r="Y22" s="681"/>
      <c r="Z22" s="716">
        <v>44.5</v>
      </c>
      <c r="AA22" s="716"/>
      <c r="AB22" s="716"/>
      <c r="AC22" s="716"/>
      <c r="AD22" s="717">
        <v>3202308</v>
      </c>
      <c r="AE22" s="717"/>
      <c r="AF22" s="717"/>
      <c r="AG22" s="717"/>
      <c r="AH22" s="717"/>
      <c r="AI22" s="717"/>
      <c r="AJ22" s="717"/>
      <c r="AK22" s="717"/>
      <c r="AL22" s="682">
        <v>64.8</v>
      </c>
      <c r="AM22" s="683"/>
      <c r="AN22" s="683"/>
      <c r="AO22" s="718"/>
      <c r="AP22" s="773" t="s">
        <v>281</v>
      </c>
      <c r="AQ22" s="781"/>
      <c r="AR22" s="781"/>
      <c r="AS22" s="781"/>
      <c r="AT22" s="781"/>
      <c r="AU22" s="781"/>
      <c r="AV22" s="781"/>
      <c r="AW22" s="781"/>
      <c r="AX22" s="781"/>
      <c r="AY22" s="781"/>
      <c r="AZ22" s="781"/>
      <c r="BA22" s="781"/>
      <c r="BB22" s="781"/>
      <c r="BC22" s="781"/>
      <c r="BD22" s="781"/>
      <c r="BE22" s="781"/>
      <c r="BF22" s="775"/>
      <c r="BG22" s="679" t="s">
        <v>240</v>
      </c>
      <c r="BH22" s="680"/>
      <c r="BI22" s="680"/>
      <c r="BJ22" s="680"/>
      <c r="BK22" s="680"/>
      <c r="BL22" s="680"/>
      <c r="BM22" s="680"/>
      <c r="BN22" s="681"/>
      <c r="BO22" s="716" t="s">
        <v>248</v>
      </c>
      <c r="BP22" s="716"/>
      <c r="BQ22" s="716"/>
      <c r="BR22" s="716"/>
      <c r="BS22" s="685" t="s">
        <v>143</v>
      </c>
      <c r="BT22" s="680"/>
      <c r="BU22" s="680"/>
      <c r="BV22" s="680"/>
      <c r="BW22" s="680"/>
      <c r="BX22" s="680"/>
      <c r="BY22" s="680"/>
      <c r="BZ22" s="680"/>
      <c r="CA22" s="680"/>
      <c r="CB22" s="723"/>
      <c r="CD22" s="783" t="s">
        <v>282</v>
      </c>
      <c r="CE22" s="784"/>
      <c r="CF22" s="784"/>
      <c r="CG22" s="784"/>
      <c r="CH22" s="784"/>
      <c r="CI22" s="784"/>
      <c r="CJ22" s="784"/>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5"/>
    </row>
    <row r="23" spans="2:133" ht="11.25" customHeight="1" x14ac:dyDescent="0.15">
      <c r="B23" s="676" t="s">
        <v>283</v>
      </c>
      <c r="C23" s="677"/>
      <c r="D23" s="677"/>
      <c r="E23" s="677"/>
      <c r="F23" s="677"/>
      <c r="G23" s="677"/>
      <c r="H23" s="677"/>
      <c r="I23" s="677"/>
      <c r="J23" s="677"/>
      <c r="K23" s="677"/>
      <c r="L23" s="677"/>
      <c r="M23" s="677"/>
      <c r="N23" s="677"/>
      <c r="O23" s="677"/>
      <c r="P23" s="677"/>
      <c r="Q23" s="678"/>
      <c r="R23" s="679">
        <v>3202308</v>
      </c>
      <c r="S23" s="680"/>
      <c r="T23" s="680"/>
      <c r="U23" s="680"/>
      <c r="V23" s="680"/>
      <c r="W23" s="680"/>
      <c r="X23" s="680"/>
      <c r="Y23" s="681"/>
      <c r="Z23" s="716">
        <v>37.6</v>
      </c>
      <c r="AA23" s="716"/>
      <c r="AB23" s="716"/>
      <c r="AC23" s="716"/>
      <c r="AD23" s="717">
        <v>3202308</v>
      </c>
      <c r="AE23" s="717"/>
      <c r="AF23" s="717"/>
      <c r="AG23" s="717"/>
      <c r="AH23" s="717"/>
      <c r="AI23" s="717"/>
      <c r="AJ23" s="717"/>
      <c r="AK23" s="717"/>
      <c r="AL23" s="682">
        <v>64.8</v>
      </c>
      <c r="AM23" s="683"/>
      <c r="AN23" s="683"/>
      <c r="AO23" s="718"/>
      <c r="AP23" s="773" t="s">
        <v>284</v>
      </c>
      <c r="AQ23" s="781"/>
      <c r="AR23" s="781"/>
      <c r="AS23" s="781"/>
      <c r="AT23" s="781"/>
      <c r="AU23" s="781"/>
      <c r="AV23" s="781"/>
      <c r="AW23" s="781"/>
      <c r="AX23" s="781"/>
      <c r="AY23" s="781"/>
      <c r="AZ23" s="781"/>
      <c r="BA23" s="781"/>
      <c r="BB23" s="781"/>
      <c r="BC23" s="781"/>
      <c r="BD23" s="781"/>
      <c r="BE23" s="781"/>
      <c r="BF23" s="775"/>
      <c r="BG23" s="679" t="s">
        <v>134</v>
      </c>
      <c r="BH23" s="680"/>
      <c r="BI23" s="680"/>
      <c r="BJ23" s="680"/>
      <c r="BK23" s="680"/>
      <c r="BL23" s="680"/>
      <c r="BM23" s="680"/>
      <c r="BN23" s="681"/>
      <c r="BO23" s="716" t="s">
        <v>143</v>
      </c>
      <c r="BP23" s="716"/>
      <c r="BQ23" s="716"/>
      <c r="BR23" s="716"/>
      <c r="BS23" s="685" t="s">
        <v>253</v>
      </c>
      <c r="BT23" s="680"/>
      <c r="BU23" s="680"/>
      <c r="BV23" s="680"/>
      <c r="BW23" s="680"/>
      <c r="BX23" s="680"/>
      <c r="BY23" s="680"/>
      <c r="BZ23" s="680"/>
      <c r="CA23" s="680"/>
      <c r="CB23" s="723"/>
      <c r="CD23" s="783" t="s">
        <v>217</v>
      </c>
      <c r="CE23" s="784"/>
      <c r="CF23" s="784"/>
      <c r="CG23" s="784"/>
      <c r="CH23" s="784"/>
      <c r="CI23" s="784"/>
      <c r="CJ23" s="784"/>
      <c r="CK23" s="784"/>
      <c r="CL23" s="784"/>
      <c r="CM23" s="784"/>
      <c r="CN23" s="784"/>
      <c r="CO23" s="784"/>
      <c r="CP23" s="784"/>
      <c r="CQ23" s="785"/>
      <c r="CR23" s="783" t="s">
        <v>285</v>
      </c>
      <c r="CS23" s="784"/>
      <c r="CT23" s="784"/>
      <c r="CU23" s="784"/>
      <c r="CV23" s="784"/>
      <c r="CW23" s="784"/>
      <c r="CX23" s="784"/>
      <c r="CY23" s="785"/>
      <c r="CZ23" s="783" t="s">
        <v>286</v>
      </c>
      <c r="DA23" s="784"/>
      <c r="DB23" s="784"/>
      <c r="DC23" s="785"/>
      <c r="DD23" s="783" t="s">
        <v>287</v>
      </c>
      <c r="DE23" s="784"/>
      <c r="DF23" s="784"/>
      <c r="DG23" s="784"/>
      <c r="DH23" s="784"/>
      <c r="DI23" s="784"/>
      <c r="DJ23" s="784"/>
      <c r="DK23" s="785"/>
      <c r="DL23" s="792" t="s">
        <v>288</v>
      </c>
      <c r="DM23" s="793"/>
      <c r="DN23" s="793"/>
      <c r="DO23" s="793"/>
      <c r="DP23" s="793"/>
      <c r="DQ23" s="793"/>
      <c r="DR23" s="793"/>
      <c r="DS23" s="793"/>
      <c r="DT23" s="793"/>
      <c r="DU23" s="793"/>
      <c r="DV23" s="794"/>
      <c r="DW23" s="783" t="s">
        <v>289</v>
      </c>
      <c r="DX23" s="784"/>
      <c r="DY23" s="784"/>
      <c r="DZ23" s="784"/>
      <c r="EA23" s="784"/>
      <c r="EB23" s="784"/>
      <c r="EC23" s="785"/>
    </row>
    <row r="24" spans="2:133" ht="11.25" customHeight="1" x14ac:dyDescent="0.15">
      <c r="B24" s="676" t="s">
        <v>290</v>
      </c>
      <c r="C24" s="677"/>
      <c r="D24" s="677"/>
      <c r="E24" s="677"/>
      <c r="F24" s="677"/>
      <c r="G24" s="677"/>
      <c r="H24" s="677"/>
      <c r="I24" s="677"/>
      <c r="J24" s="677"/>
      <c r="K24" s="677"/>
      <c r="L24" s="677"/>
      <c r="M24" s="677"/>
      <c r="N24" s="677"/>
      <c r="O24" s="677"/>
      <c r="P24" s="677"/>
      <c r="Q24" s="678"/>
      <c r="R24" s="679">
        <v>587433</v>
      </c>
      <c r="S24" s="680"/>
      <c r="T24" s="680"/>
      <c r="U24" s="680"/>
      <c r="V24" s="680"/>
      <c r="W24" s="680"/>
      <c r="X24" s="680"/>
      <c r="Y24" s="681"/>
      <c r="Z24" s="716">
        <v>6.9</v>
      </c>
      <c r="AA24" s="716"/>
      <c r="AB24" s="716"/>
      <c r="AC24" s="716"/>
      <c r="AD24" s="717" t="s">
        <v>143</v>
      </c>
      <c r="AE24" s="717"/>
      <c r="AF24" s="717"/>
      <c r="AG24" s="717"/>
      <c r="AH24" s="717"/>
      <c r="AI24" s="717"/>
      <c r="AJ24" s="717"/>
      <c r="AK24" s="717"/>
      <c r="AL24" s="682" t="s">
        <v>240</v>
      </c>
      <c r="AM24" s="683"/>
      <c r="AN24" s="683"/>
      <c r="AO24" s="718"/>
      <c r="AP24" s="773" t="s">
        <v>291</v>
      </c>
      <c r="AQ24" s="781"/>
      <c r="AR24" s="781"/>
      <c r="AS24" s="781"/>
      <c r="AT24" s="781"/>
      <c r="AU24" s="781"/>
      <c r="AV24" s="781"/>
      <c r="AW24" s="781"/>
      <c r="AX24" s="781"/>
      <c r="AY24" s="781"/>
      <c r="AZ24" s="781"/>
      <c r="BA24" s="781"/>
      <c r="BB24" s="781"/>
      <c r="BC24" s="781"/>
      <c r="BD24" s="781"/>
      <c r="BE24" s="781"/>
      <c r="BF24" s="775"/>
      <c r="BG24" s="679" t="s">
        <v>250</v>
      </c>
      <c r="BH24" s="680"/>
      <c r="BI24" s="680"/>
      <c r="BJ24" s="680"/>
      <c r="BK24" s="680"/>
      <c r="BL24" s="680"/>
      <c r="BM24" s="680"/>
      <c r="BN24" s="681"/>
      <c r="BO24" s="716" t="s">
        <v>250</v>
      </c>
      <c r="BP24" s="716"/>
      <c r="BQ24" s="716"/>
      <c r="BR24" s="716"/>
      <c r="BS24" s="685" t="s">
        <v>240</v>
      </c>
      <c r="BT24" s="680"/>
      <c r="BU24" s="680"/>
      <c r="BV24" s="680"/>
      <c r="BW24" s="680"/>
      <c r="BX24" s="680"/>
      <c r="BY24" s="680"/>
      <c r="BZ24" s="680"/>
      <c r="CA24" s="680"/>
      <c r="CB24" s="723"/>
      <c r="CD24" s="737" t="s">
        <v>292</v>
      </c>
      <c r="CE24" s="738"/>
      <c r="CF24" s="738"/>
      <c r="CG24" s="738"/>
      <c r="CH24" s="738"/>
      <c r="CI24" s="738"/>
      <c r="CJ24" s="738"/>
      <c r="CK24" s="738"/>
      <c r="CL24" s="738"/>
      <c r="CM24" s="738"/>
      <c r="CN24" s="738"/>
      <c r="CO24" s="738"/>
      <c r="CP24" s="738"/>
      <c r="CQ24" s="739"/>
      <c r="CR24" s="734">
        <v>2974110</v>
      </c>
      <c r="CS24" s="735"/>
      <c r="CT24" s="735"/>
      <c r="CU24" s="735"/>
      <c r="CV24" s="735"/>
      <c r="CW24" s="735"/>
      <c r="CX24" s="735"/>
      <c r="CY24" s="778"/>
      <c r="CZ24" s="779">
        <v>36.799999999999997</v>
      </c>
      <c r="DA24" s="750"/>
      <c r="DB24" s="750"/>
      <c r="DC24" s="782"/>
      <c r="DD24" s="777">
        <v>2383224</v>
      </c>
      <c r="DE24" s="735"/>
      <c r="DF24" s="735"/>
      <c r="DG24" s="735"/>
      <c r="DH24" s="735"/>
      <c r="DI24" s="735"/>
      <c r="DJ24" s="735"/>
      <c r="DK24" s="778"/>
      <c r="DL24" s="777">
        <v>2251951</v>
      </c>
      <c r="DM24" s="735"/>
      <c r="DN24" s="735"/>
      <c r="DO24" s="735"/>
      <c r="DP24" s="735"/>
      <c r="DQ24" s="735"/>
      <c r="DR24" s="735"/>
      <c r="DS24" s="735"/>
      <c r="DT24" s="735"/>
      <c r="DU24" s="735"/>
      <c r="DV24" s="778"/>
      <c r="DW24" s="779">
        <v>45.6</v>
      </c>
      <c r="DX24" s="750"/>
      <c r="DY24" s="750"/>
      <c r="DZ24" s="750"/>
      <c r="EA24" s="750"/>
      <c r="EB24" s="750"/>
      <c r="EC24" s="780"/>
    </row>
    <row r="25" spans="2:133" ht="11.25" customHeight="1" x14ac:dyDescent="0.15">
      <c r="B25" s="676" t="s">
        <v>293</v>
      </c>
      <c r="C25" s="677"/>
      <c r="D25" s="677"/>
      <c r="E25" s="677"/>
      <c r="F25" s="677"/>
      <c r="G25" s="677"/>
      <c r="H25" s="677"/>
      <c r="I25" s="677"/>
      <c r="J25" s="677"/>
      <c r="K25" s="677"/>
      <c r="L25" s="677"/>
      <c r="M25" s="677"/>
      <c r="N25" s="677"/>
      <c r="O25" s="677"/>
      <c r="P25" s="677"/>
      <c r="Q25" s="678"/>
      <c r="R25" s="679" t="s">
        <v>250</v>
      </c>
      <c r="S25" s="680"/>
      <c r="T25" s="680"/>
      <c r="U25" s="680"/>
      <c r="V25" s="680"/>
      <c r="W25" s="680"/>
      <c r="X25" s="680"/>
      <c r="Y25" s="681"/>
      <c r="Z25" s="716" t="s">
        <v>265</v>
      </c>
      <c r="AA25" s="716"/>
      <c r="AB25" s="716"/>
      <c r="AC25" s="716"/>
      <c r="AD25" s="717" t="s">
        <v>240</v>
      </c>
      <c r="AE25" s="717"/>
      <c r="AF25" s="717"/>
      <c r="AG25" s="717"/>
      <c r="AH25" s="717"/>
      <c r="AI25" s="717"/>
      <c r="AJ25" s="717"/>
      <c r="AK25" s="717"/>
      <c r="AL25" s="682" t="s">
        <v>234</v>
      </c>
      <c r="AM25" s="683"/>
      <c r="AN25" s="683"/>
      <c r="AO25" s="718"/>
      <c r="AP25" s="773" t="s">
        <v>294</v>
      </c>
      <c r="AQ25" s="781"/>
      <c r="AR25" s="781"/>
      <c r="AS25" s="781"/>
      <c r="AT25" s="781"/>
      <c r="AU25" s="781"/>
      <c r="AV25" s="781"/>
      <c r="AW25" s="781"/>
      <c r="AX25" s="781"/>
      <c r="AY25" s="781"/>
      <c r="AZ25" s="781"/>
      <c r="BA25" s="781"/>
      <c r="BB25" s="781"/>
      <c r="BC25" s="781"/>
      <c r="BD25" s="781"/>
      <c r="BE25" s="781"/>
      <c r="BF25" s="775"/>
      <c r="BG25" s="679" t="s">
        <v>250</v>
      </c>
      <c r="BH25" s="680"/>
      <c r="BI25" s="680"/>
      <c r="BJ25" s="680"/>
      <c r="BK25" s="680"/>
      <c r="BL25" s="680"/>
      <c r="BM25" s="680"/>
      <c r="BN25" s="681"/>
      <c r="BO25" s="716" t="s">
        <v>143</v>
      </c>
      <c r="BP25" s="716"/>
      <c r="BQ25" s="716"/>
      <c r="BR25" s="716"/>
      <c r="BS25" s="685" t="s">
        <v>143</v>
      </c>
      <c r="BT25" s="680"/>
      <c r="BU25" s="680"/>
      <c r="BV25" s="680"/>
      <c r="BW25" s="680"/>
      <c r="BX25" s="680"/>
      <c r="BY25" s="680"/>
      <c r="BZ25" s="680"/>
      <c r="CA25" s="680"/>
      <c r="CB25" s="723"/>
      <c r="CD25" s="712" t="s">
        <v>295</v>
      </c>
      <c r="CE25" s="713"/>
      <c r="CF25" s="713"/>
      <c r="CG25" s="713"/>
      <c r="CH25" s="713"/>
      <c r="CI25" s="713"/>
      <c r="CJ25" s="713"/>
      <c r="CK25" s="713"/>
      <c r="CL25" s="713"/>
      <c r="CM25" s="713"/>
      <c r="CN25" s="713"/>
      <c r="CO25" s="713"/>
      <c r="CP25" s="713"/>
      <c r="CQ25" s="714"/>
      <c r="CR25" s="679">
        <v>1360328</v>
      </c>
      <c r="CS25" s="698"/>
      <c r="CT25" s="698"/>
      <c r="CU25" s="698"/>
      <c r="CV25" s="698"/>
      <c r="CW25" s="698"/>
      <c r="CX25" s="698"/>
      <c r="CY25" s="699"/>
      <c r="CZ25" s="682">
        <v>16.8</v>
      </c>
      <c r="DA25" s="700"/>
      <c r="DB25" s="700"/>
      <c r="DC25" s="701"/>
      <c r="DD25" s="685">
        <v>1223242</v>
      </c>
      <c r="DE25" s="698"/>
      <c r="DF25" s="698"/>
      <c r="DG25" s="698"/>
      <c r="DH25" s="698"/>
      <c r="DI25" s="698"/>
      <c r="DJ25" s="698"/>
      <c r="DK25" s="699"/>
      <c r="DL25" s="685">
        <v>1115876</v>
      </c>
      <c r="DM25" s="698"/>
      <c r="DN25" s="698"/>
      <c r="DO25" s="698"/>
      <c r="DP25" s="698"/>
      <c r="DQ25" s="698"/>
      <c r="DR25" s="698"/>
      <c r="DS25" s="698"/>
      <c r="DT25" s="698"/>
      <c r="DU25" s="698"/>
      <c r="DV25" s="699"/>
      <c r="DW25" s="682">
        <v>22.6</v>
      </c>
      <c r="DX25" s="700"/>
      <c r="DY25" s="700"/>
      <c r="DZ25" s="700"/>
      <c r="EA25" s="700"/>
      <c r="EB25" s="700"/>
      <c r="EC25" s="715"/>
    </row>
    <row r="26" spans="2:133" ht="11.25" customHeight="1" x14ac:dyDescent="0.15">
      <c r="B26" s="676" t="s">
        <v>296</v>
      </c>
      <c r="C26" s="677"/>
      <c r="D26" s="677"/>
      <c r="E26" s="677"/>
      <c r="F26" s="677"/>
      <c r="G26" s="677"/>
      <c r="H26" s="677"/>
      <c r="I26" s="677"/>
      <c r="J26" s="677"/>
      <c r="K26" s="677"/>
      <c r="L26" s="677"/>
      <c r="M26" s="677"/>
      <c r="N26" s="677"/>
      <c r="O26" s="677"/>
      <c r="P26" s="677"/>
      <c r="Q26" s="678"/>
      <c r="R26" s="679">
        <v>5468093</v>
      </c>
      <c r="S26" s="680"/>
      <c r="T26" s="680"/>
      <c r="U26" s="680"/>
      <c r="V26" s="680"/>
      <c r="W26" s="680"/>
      <c r="X26" s="680"/>
      <c r="Y26" s="681"/>
      <c r="Z26" s="716">
        <v>64.2</v>
      </c>
      <c r="AA26" s="716"/>
      <c r="AB26" s="716"/>
      <c r="AC26" s="716"/>
      <c r="AD26" s="717">
        <v>4880660</v>
      </c>
      <c r="AE26" s="717"/>
      <c r="AF26" s="717"/>
      <c r="AG26" s="717"/>
      <c r="AH26" s="717"/>
      <c r="AI26" s="717"/>
      <c r="AJ26" s="717"/>
      <c r="AK26" s="717"/>
      <c r="AL26" s="682">
        <v>98.8</v>
      </c>
      <c r="AM26" s="683"/>
      <c r="AN26" s="683"/>
      <c r="AO26" s="718"/>
      <c r="AP26" s="773" t="s">
        <v>297</v>
      </c>
      <c r="AQ26" s="774"/>
      <c r="AR26" s="774"/>
      <c r="AS26" s="774"/>
      <c r="AT26" s="774"/>
      <c r="AU26" s="774"/>
      <c r="AV26" s="774"/>
      <c r="AW26" s="774"/>
      <c r="AX26" s="774"/>
      <c r="AY26" s="774"/>
      <c r="AZ26" s="774"/>
      <c r="BA26" s="774"/>
      <c r="BB26" s="774"/>
      <c r="BC26" s="774"/>
      <c r="BD26" s="774"/>
      <c r="BE26" s="774"/>
      <c r="BF26" s="775"/>
      <c r="BG26" s="679" t="s">
        <v>240</v>
      </c>
      <c r="BH26" s="680"/>
      <c r="BI26" s="680"/>
      <c r="BJ26" s="680"/>
      <c r="BK26" s="680"/>
      <c r="BL26" s="680"/>
      <c r="BM26" s="680"/>
      <c r="BN26" s="681"/>
      <c r="BO26" s="716" t="s">
        <v>240</v>
      </c>
      <c r="BP26" s="716"/>
      <c r="BQ26" s="716"/>
      <c r="BR26" s="716"/>
      <c r="BS26" s="685" t="s">
        <v>250</v>
      </c>
      <c r="BT26" s="680"/>
      <c r="BU26" s="680"/>
      <c r="BV26" s="680"/>
      <c r="BW26" s="680"/>
      <c r="BX26" s="680"/>
      <c r="BY26" s="680"/>
      <c r="BZ26" s="680"/>
      <c r="CA26" s="680"/>
      <c r="CB26" s="723"/>
      <c r="CD26" s="712" t="s">
        <v>298</v>
      </c>
      <c r="CE26" s="713"/>
      <c r="CF26" s="713"/>
      <c r="CG26" s="713"/>
      <c r="CH26" s="713"/>
      <c r="CI26" s="713"/>
      <c r="CJ26" s="713"/>
      <c r="CK26" s="713"/>
      <c r="CL26" s="713"/>
      <c r="CM26" s="713"/>
      <c r="CN26" s="713"/>
      <c r="CO26" s="713"/>
      <c r="CP26" s="713"/>
      <c r="CQ26" s="714"/>
      <c r="CR26" s="679">
        <v>930714</v>
      </c>
      <c r="CS26" s="680"/>
      <c r="CT26" s="680"/>
      <c r="CU26" s="680"/>
      <c r="CV26" s="680"/>
      <c r="CW26" s="680"/>
      <c r="CX26" s="680"/>
      <c r="CY26" s="681"/>
      <c r="CZ26" s="682">
        <v>11.5</v>
      </c>
      <c r="DA26" s="700"/>
      <c r="DB26" s="700"/>
      <c r="DC26" s="701"/>
      <c r="DD26" s="685">
        <v>800241</v>
      </c>
      <c r="DE26" s="680"/>
      <c r="DF26" s="680"/>
      <c r="DG26" s="680"/>
      <c r="DH26" s="680"/>
      <c r="DI26" s="680"/>
      <c r="DJ26" s="680"/>
      <c r="DK26" s="681"/>
      <c r="DL26" s="685" t="s">
        <v>143</v>
      </c>
      <c r="DM26" s="680"/>
      <c r="DN26" s="680"/>
      <c r="DO26" s="680"/>
      <c r="DP26" s="680"/>
      <c r="DQ26" s="680"/>
      <c r="DR26" s="680"/>
      <c r="DS26" s="680"/>
      <c r="DT26" s="680"/>
      <c r="DU26" s="680"/>
      <c r="DV26" s="681"/>
      <c r="DW26" s="682" t="s">
        <v>234</v>
      </c>
      <c r="DX26" s="700"/>
      <c r="DY26" s="700"/>
      <c r="DZ26" s="700"/>
      <c r="EA26" s="700"/>
      <c r="EB26" s="700"/>
      <c r="EC26" s="715"/>
    </row>
    <row r="27" spans="2:133" ht="11.25" customHeight="1" x14ac:dyDescent="0.15">
      <c r="B27" s="676" t="s">
        <v>299</v>
      </c>
      <c r="C27" s="677"/>
      <c r="D27" s="677"/>
      <c r="E27" s="677"/>
      <c r="F27" s="677"/>
      <c r="G27" s="677"/>
      <c r="H27" s="677"/>
      <c r="I27" s="677"/>
      <c r="J27" s="677"/>
      <c r="K27" s="677"/>
      <c r="L27" s="677"/>
      <c r="M27" s="677"/>
      <c r="N27" s="677"/>
      <c r="O27" s="677"/>
      <c r="P27" s="677"/>
      <c r="Q27" s="678"/>
      <c r="R27" s="679">
        <v>992</v>
      </c>
      <c r="S27" s="680"/>
      <c r="T27" s="680"/>
      <c r="U27" s="680"/>
      <c r="V27" s="680"/>
      <c r="W27" s="680"/>
      <c r="X27" s="680"/>
      <c r="Y27" s="681"/>
      <c r="Z27" s="716">
        <v>0</v>
      </c>
      <c r="AA27" s="716"/>
      <c r="AB27" s="716"/>
      <c r="AC27" s="716"/>
      <c r="AD27" s="717">
        <v>992</v>
      </c>
      <c r="AE27" s="717"/>
      <c r="AF27" s="717"/>
      <c r="AG27" s="717"/>
      <c r="AH27" s="717"/>
      <c r="AI27" s="717"/>
      <c r="AJ27" s="717"/>
      <c r="AK27" s="717"/>
      <c r="AL27" s="682">
        <v>0</v>
      </c>
      <c r="AM27" s="683"/>
      <c r="AN27" s="683"/>
      <c r="AO27" s="718"/>
      <c r="AP27" s="676" t="s">
        <v>300</v>
      </c>
      <c r="AQ27" s="677"/>
      <c r="AR27" s="677"/>
      <c r="AS27" s="677"/>
      <c r="AT27" s="677"/>
      <c r="AU27" s="677"/>
      <c r="AV27" s="677"/>
      <c r="AW27" s="677"/>
      <c r="AX27" s="677"/>
      <c r="AY27" s="677"/>
      <c r="AZ27" s="677"/>
      <c r="BA27" s="677"/>
      <c r="BB27" s="677"/>
      <c r="BC27" s="677"/>
      <c r="BD27" s="677"/>
      <c r="BE27" s="677"/>
      <c r="BF27" s="678"/>
      <c r="BG27" s="679">
        <v>1350054</v>
      </c>
      <c r="BH27" s="680"/>
      <c r="BI27" s="680"/>
      <c r="BJ27" s="680"/>
      <c r="BK27" s="680"/>
      <c r="BL27" s="680"/>
      <c r="BM27" s="680"/>
      <c r="BN27" s="681"/>
      <c r="BO27" s="716">
        <v>100</v>
      </c>
      <c r="BP27" s="716"/>
      <c r="BQ27" s="716"/>
      <c r="BR27" s="716"/>
      <c r="BS27" s="685">
        <v>16223</v>
      </c>
      <c r="BT27" s="680"/>
      <c r="BU27" s="680"/>
      <c r="BV27" s="680"/>
      <c r="BW27" s="680"/>
      <c r="BX27" s="680"/>
      <c r="BY27" s="680"/>
      <c r="BZ27" s="680"/>
      <c r="CA27" s="680"/>
      <c r="CB27" s="723"/>
      <c r="CD27" s="712" t="s">
        <v>301</v>
      </c>
      <c r="CE27" s="713"/>
      <c r="CF27" s="713"/>
      <c r="CG27" s="713"/>
      <c r="CH27" s="713"/>
      <c r="CI27" s="713"/>
      <c r="CJ27" s="713"/>
      <c r="CK27" s="713"/>
      <c r="CL27" s="713"/>
      <c r="CM27" s="713"/>
      <c r="CN27" s="713"/>
      <c r="CO27" s="713"/>
      <c r="CP27" s="713"/>
      <c r="CQ27" s="714"/>
      <c r="CR27" s="679">
        <v>740487</v>
      </c>
      <c r="CS27" s="698"/>
      <c r="CT27" s="698"/>
      <c r="CU27" s="698"/>
      <c r="CV27" s="698"/>
      <c r="CW27" s="698"/>
      <c r="CX27" s="698"/>
      <c r="CY27" s="699"/>
      <c r="CZ27" s="682">
        <v>9.1999999999999993</v>
      </c>
      <c r="DA27" s="700"/>
      <c r="DB27" s="700"/>
      <c r="DC27" s="701"/>
      <c r="DD27" s="685">
        <v>287827</v>
      </c>
      <c r="DE27" s="698"/>
      <c r="DF27" s="698"/>
      <c r="DG27" s="698"/>
      <c r="DH27" s="698"/>
      <c r="DI27" s="698"/>
      <c r="DJ27" s="698"/>
      <c r="DK27" s="699"/>
      <c r="DL27" s="685">
        <v>263920</v>
      </c>
      <c r="DM27" s="698"/>
      <c r="DN27" s="698"/>
      <c r="DO27" s="698"/>
      <c r="DP27" s="698"/>
      <c r="DQ27" s="698"/>
      <c r="DR27" s="698"/>
      <c r="DS27" s="698"/>
      <c r="DT27" s="698"/>
      <c r="DU27" s="698"/>
      <c r="DV27" s="699"/>
      <c r="DW27" s="682">
        <v>5.3</v>
      </c>
      <c r="DX27" s="700"/>
      <c r="DY27" s="700"/>
      <c r="DZ27" s="700"/>
      <c r="EA27" s="700"/>
      <c r="EB27" s="700"/>
      <c r="EC27" s="715"/>
    </row>
    <row r="28" spans="2:133" ht="11.25" customHeight="1" x14ac:dyDescent="0.15">
      <c r="B28" s="676" t="s">
        <v>302</v>
      </c>
      <c r="C28" s="677"/>
      <c r="D28" s="677"/>
      <c r="E28" s="677"/>
      <c r="F28" s="677"/>
      <c r="G28" s="677"/>
      <c r="H28" s="677"/>
      <c r="I28" s="677"/>
      <c r="J28" s="677"/>
      <c r="K28" s="677"/>
      <c r="L28" s="677"/>
      <c r="M28" s="677"/>
      <c r="N28" s="677"/>
      <c r="O28" s="677"/>
      <c r="P28" s="677"/>
      <c r="Q28" s="678"/>
      <c r="R28" s="679">
        <v>34801</v>
      </c>
      <c r="S28" s="680"/>
      <c r="T28" s="680"/>
      <c r="U28" s="680"/>
      <c r="V28" s="680"/>
      <c r="W28" s="680"/>
      <c r="X28" s="680"/>
      <c r="Y28" s="681"/>
      <c r="Z28" s="716">
        <v>0.4</v>
      </c>
      <c r="AA28" s="716"/>
      <c r="AB28" s="716"/>
      <c r="AC28" s="716"/>
      <c r="AD28" s="717">
        <v>838</v>
      </c>
      <c r="AE28" s="717"/>
      <c r="AF28" s="717"/>
      <c r="AG28" s="717"/>
      <c r="AH28" s="717"/>
      <c r="AI28" s="717"/>
      <c r="AJ28" s="717"/>
      <c r="AK28" s="717"/>
      <c r="AL28" s="682">
        <v>0</v>
      </c>
      <c r="AM28" s="683"/>
      <c r="AN28" s="683"/>
      <c r="AO28" s="718"/>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6"/>
      <c r="BP28" s="716"/>
      <c r="BQ28" s="716"/>
      <c r="BR28" s="716"/>
      <c r="BS28" s="685"/>
      <c r="BT28" s="680"/>
      <c r="BU28" s="680"/>
      <c r="BV28" s="680"/>
      <c r="BW28" s="680"/>
      <c r="BX28" s="680"/>
      <c r="BY28" s="680"/>
      <c r="BZ28" s="680"/>
      <c r="CA28" s="680"/>
      <c r="CB28" s="723"/>
      <c r="CD28" s="712" t="s">
        <v>303</v>
      </c>
      <c r="CE28" s="713"/>
      <c r="CF28" s="713"/>
      <c r="CG28" s="713"/>
      <c r="CH28" s="713"/>
      <c r="CI28" s="713"/>
      <c r="CJ28" s="713"/>
      <c r="CK28" s="713"/>
      <c r="CL28" s="713"/>
      <c r="CM28" s="713"/>
      <c r="CN28" s="713"/>
      <c r="CO28" s="713"/>
      <c r="CP28" s="713"/>
      <c r="CQ28" s="714"/>
      <c r="CR28" s="679">
        <v>873295</v>
      </c>
      <c r="CS28" s="680"/>
      <c r="CT28" s="680"/>
      <c r="CU28" s="680"/>
      <c r="CV28" s="680"/>
      <c r="CW28" s="680"/>
      <c r="CX28" s="680"/>
      <c r="CY28" s="681"/>
      <c r="CZ28" s="682">
        <v>10.8</v>
      </c>
      <c r="DA28" s="700"/>
      <c r="DB28" s="700"/>
      <c r="DC28" s="701"/>
      <c r="DD28" s="685">
        <v>872155</v>
      </c>
      <c r="DE28" s="680"/>
      <c r="DF28" s="680"/>
      <c r="DG28" s="680"/>
      <c r="DH28" s="680"/>
      <c r="DI28" s="680"/>
      <c r="DJ28" s="680"/>
      <c r="DK28" s="681"/>
      <c r="DL28" s="685">
        <v>872155</v>
      </c>
      <c r="DM28" s="680"/>
      <c r="DN28" s="680"/>
      <c r="DO28" s="680"/>
      <c r="DP28" s="680"/>
      <c r="DQ28" s="680"/>
      <c r="DR28" s="680"/>
      <c r="DS28" s="680"/>
      <c r="DT28" s="680"/>
      <c r="DU28" s="680"/>
      <c r="DV28" s="681"/>
      <c r="DW28" s="682">
        <v>17.600000000000001</v>
      </c>
      <c r="DX28" s="700"/>
      <c r="DY28" s="700"/>
      <c r="DZ28" s="700"/>
      <c r="EA28" s="700"/>
      <c r="EB28" s="700"/>
      <c r="EC28" s="715"/>
    </row>
    <row r="29" spans="2:133" ht="11.25" customHeight="1" x14ac:dyDescent="0.15">
      <c r="B29" s="676" t="s">
        <v>304</v>
      </c>
      <c r="C29" s="677"/>
      <c r="D29" s="677"/>
      <c r="E29" s="677"/>
      <c r="F29" s="677"/>
      <c r="G29" s="677"/>
      <c r="H29" s="677"/>
      <c r="I29" s="677"/>
      <c r="J29" s="677"/>
      <c r="K29" s="677"/>
      <c r="L29" s="677"/>
      <c r="M29" s="677"/>
      <c r="N29" s="677"/>
      <c r="O29" s="677"/>
      <c r="P29" s="677"/>
      <c r="Q29" s="678"/>
      <c r="R29" s="679">
        <v>82995</v>
      </c>
      <c r="S29" s="680"/>
      <c r="T29" s="680"/>
      <c r="U29" s="680"/>
      <c r="V29" s="680"/>
      <c r="W29" s="680"/>
      <c r="X29" s="680"/>
      <c r="Y29" s="681"/>
      <c r="Z29" s="716">
        <v>1</v>
      </c>
      <c r="AA29" s="716"/>
      <c r="AB29" s="716"/>
      <c r="AC29" s="716"/>
      <c r="AD29" s="717">
        <v>22674</v>
      </c>
      <c r="AE29" s="717"/>
      <c r="AF29" s="717"/>
      <c r="AG29" s="717"/>
      <c r="AH29" s="717"/>
      <c r="AI29" s="717"/>
      <c r="AJ29" s="717"/>
      <c r="AK29" s="717"/>
      <c r="AL29" s="682">
        <v>0.5</v>
      </c>
      <c r="AM29" s="683"/>
      <c r="AN29" s="683"/>
      <c r="AO29" s="718"/>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6"/>
      <c r="BP29" s="716"/>
      <c r="BQ29" s="716"/>
      <c r="BR29" s="716"/>
      <c r="BS29" s="717"/>
      <c r="BT29" s="717"/>
      <c r="BU29" s="717"/>
      <c r="BV29" s="717"/>
      <c r="BW29" s="717"/>
      <c r="BX29" s="717"/>
      <c r="BY29" s="717"/>
      <c r="BZ29" s="717"/>
      <c r="CA29" s="717"/>
      <c r="CB29" s="776"/>
      <c r="CD29" s="767" t="s">
        <v>305</v>
      </c>
      <c r="CE29" s="768"/>
      <c r="CF29" s="712" t="s">
        <v>306</v>
      </c>
      <c r="CG29" s="713"/>
      <c r="CH29" s="713"/>
      <c r="CI29" s="713"/>
      <c r="CJ29" s="713"/>
      <c r="CK29" s="713"/>
      <c r="CL29" s="713"/>
      <c r="CM29" s="713"/>
      <c r="CN29" s="713"/>
      <c r="CO29" s="713"/>
      <c r="CP29" s="713"/>
      <c r="CQ29" s="714"/>
      <c r="CR29" s="679">
        <v>873295</v>
      </c>
      <c r="CS29" s="698"/>
      <c r="CT29" s="698"/>
      <c r="CU29" s="698"/>
      <c r="CV29" s="698"/>
      <c r="CW29" s="698"/>
      <c r="CX29" s="698"/>
      <c r="CY29" s="699"/>
      <c r="CZ29" s="682">
        <v>10.8</v>
      </c>
      <c r="DA29" s="700"/>
      <c r="DB29" s="700"/>
      <c r="DC29" s="701"/>
      <c r="DD29" s="685">
        <v>872155</v>
      </c>
      <c r="DE29" s="698"/>
      <c r="DF29" s="698"/>
      <c r="DG29" s="698"/>
      <c r="DH29" s="698"/>
      <c r="DI29" s="698"/>
      <c r="DJ29" s="698"/>
      <c r="DK29" s="699"/>
      <c r="DL29" s="685">
        <v>872155</v>
      </c>
      <c r="DM29" s="698"/>
      <c r="DN29" s="698"/>
      <c r="DO29" s="698"/>
      <c r="DP29" s="698"/>
      <c r="DQ29" s="698"/>
      <c r="DR29" s="698"/>
      <c r="DS29" s="698"/>
      <c r="DT29" s="698"/>
      <c r="DU29" s="698"/>
      <c r="DV29" s="699"/>
      <c r="DW29" s="682">
        <v>17.600000000000001</v>
      </c>
      <c r="DX29" s="700"/>
      <c r="DY29" s="700"/>
      <c r="DZ29" s="700"/>
      <c r="EA29" s="700"/>
      <c r="EB29" s="700"/>
      <c r="EC29" s="715"/>
    </row>
    <row r="30" spans="2:133" ht="11.25" customHeight="1" x14ac:dyDescent="0.15">
      <c r="B30" s="676" t="s">
        <v>307</v>
      </c>
      <c r="C30" s="677"/>
      <c r="D30" s="677"/>
      <c r="E30" s="677"/>
      <c r="F30" s="677"/>
      <c r="G30" s="677"/>
      <c r="H30" s="677"/>
      <c r="I30" s="677"/>
      <c r="J30" s="677"/>
      <c r="K30" s="677"/>
      <c r="L30" s="677"/>
      <c r="M30" s="677"/>
      <c r="N30" s="677"/>
      <c r="O30" s="677"/>
      <c r="P30" s="677"/>
      <c r="Q30" s="678"/>
      <c r="R30" s="679">
        <v>7744</v>
      </c>
      <c r="S30" s="680"/>
      <c r="T30" s="680"/>
      <c r="U30" s="680"/>
      <c r="V30" s="680"/>
      <c r="W30" s="680"/>
      <c r="X30" s="680"/>
      <c r="Y30" s="681"/>
      <c r="Z30" s="716">
        <v>0.1</v>
      </c>
      <c r="AA30" s="716"/>
      <c r="AB30" s="716"/>
      <c r="AC30" s="716"/>
      <c r="AD30" s="717">
        <v>33</v>
      </c>
      <c r="AE30" s="717"/>
      <c r="AF30" s="717"/>
      <c r="AG30" s="717"/>
      <c r="AH30" s="717"/>
      <c r="AI30" s="717"/>
      <c r="AJ30" s="717"/>
      <c r="AK30" s="717"/>
      <c r="AL30" s="682">
        <v>0</v>
      </c>
      <c r="AM30" s="683"/>
      <c r="AN30" s="683"/>
      <c r="AO30" s="718"/>
      <c r="AP30" s="740" t="s">
        <v>217</v>
      </c>
      <c r="AQ30" s="741"/>
      <c r="AR30" s="741"/>
      <c r="AS30" s="741"/>
      <c r="AT30" s="741"/>
      <c r="AU30" s="741"/>
      <c r="AV30" s="741"/>
      <c r="AW30" s="741"/>
      <c r="AX30" s="741"/>
      <c r="AY30" s="741"/>
      <c r="AZ30" s="741"/>
      <c r="BA30" s="741"/>
      <c r="BB30" s="741"/>
      <c r="BC30" s="741"/>
      <c r="BD30" s="741"/>
      <c r="BE30" s="741"/>
      <c r="BF30" s="742"/>
      <c r="BG30" s="740" t="s">
        <v>308</v>
      </c>
      <c r="BH30" s="765"/>
      <c r="BI30" s="765"/>
      <c r="BJ30" s="765"/>
      <c r="BK30" s="765"/>
      <c r="BL30" s="765"/>
      <c r="BM30" s="765"/>
      <c r="BN30" s="765"/>
      <c r="BO30" s="765"/>
      <c r="BP30" s="765"/>
      <c r="BQ30" s="766"/>
      <c r="BR30" s="740" t="s">
        <v>309</v>
      </c>
      <c r="BS30" s="765"/>
      <c r="BT30" s="765"/>
      <c r="BU30" s="765"/>
      <c r="BV30" s="765"/>
      <c r="BW30" s="765"/>
      <c r="BX30" s="765"/>
      <c r="BY30" s="765"/>
      <c r="BZ30" s="765"/>
      <c r="CA30" s="765"/>
      <c r="CB30" s="766"/>
      <c r="CD30" s="769"/>
      <c r="CE30" s="770"/>
      <c r="CF30" s="712" t="s">
        <v>310</v>
      </c>
      <c r="CG30" s="713"/>
      <c r="CH30" s="713"/>
      <c r="CI30" s="713"/>
      <c r="CJ30" s="713"/>
      <c r="CK30" s="713"/>
      <c r="CL30" s="713"/>
      <c r="CM30" s="713"/>
      <c r="CN30" s="713"/>
      <c r="CO30" s="713"/>
      <c r="CP30" s="713"/>
      <c r="CQ30" s="714"/>
      <c r="CR30" s="679">
        <v>837262</v>
      </c>
      <c r="CS30" s="680"/>
      <c r="CT30" s="680"/>
      <c r="CU30" s="680"/>
      <c r="CV30" s="680"/>
      <c r="CW30" s="680"/>
      <c r="CX30" s="680"/>
      <c r="CY30" s="681"/>
      <c r="CZ30" s="682">
        <v>10.4</v>
      </c>
      <c r="DA30" s="700"/>
      <c r="DB30" s="700"/>
      <c r="DC30" s="701"/>
      <c r="DD30" s="685">
        <v>836122</v>
      </c>
      <c r="DE30" s="680"/>
      <c r="DF30" s="680"/>
      <c r="DG30" s="680"/>
      <c r="DH30" s="680"/>
      <c r="DI30" s="680"/>
      <c r="DJ30" s="680"/>
      <c r="DK30" s="681"/>
      <c r="DL30" s="685">
        <v>836122</v>
      </c>
      <c r="DM30" s="680"/>
      <c r="DN30" s="680"/>
      <c r="DO30" s="680"/>
      <c r="DP30" s="680"/>
      <c r="DQ30" s="680"/>
      <c r="DR30" s="680"/>
      <c r="DS30" s="680"/>
      <c r="DT30" s="680"/>
      <c r="DU30" s="680"/>
      <c r="DV30" s="681"/>
      <c r="DW30" s="682">
        <v>16.899999999999999</v>
      </c>
      <c r="DX30" s="700"/>
      <c r="DY30" s="700"/>
      <c r="DZ30" s="700"/>
      <c r="EA30" s="700"/>
      <c r="EB30" s="700"/>
      <c r="EC30" s="715"/>
    </row>
    <row r="31" spans="2:133" ht="11.25" customHeight="1" x14ac:dyDescent="0.15">
      <c r="B31" s="676" t="s">
        <v>311</v>
      </c>
      <c r="C31" s="677"/>
      <c r="D31" s="677"/>
      <c r="E31" s="677"/>
      <c r="F31" s="677"/>
      <c r="G31" s="677"/>
      <c r="H31" s="677"/>
      <c r="I31" s="677"/>
      <c r="J31" s="677"/>
      <c r="K31" s="677"/>
      <c r="L31" s="677"/>
      <c r="M31" s="677"/>
      <c r="N31" s="677"/>
      <c r="O31" s="677"/>
      <c r="P31" s="677"/>
      <c r="Q31" s="678"/>
      <c r="R31" s="679">
        <v>705629</v>
      </c>
      <c r="S31" s="680"/>
      <c r="T31" s="680"/>
      <c r="U31" s="680"/>
      <c r="V31" s="680"/>
      <c r="W31" s="680"/>
      <c r="X31" s="680"/>
      <c r="Y31" s="681"/>
      <c r="Z31" s="716">
        <v>8.3000000000000007</v>
      </c>
      <c r="AA31" s="716"/>
      <c r="AB31" s="716"/>
      <c r="AC31" s="716"/>
      <c r="AD31" s="717" t="s">
        <v>265</v>
      </c>
      <c r="AE31" s="717"/>
      <c r="AF31" s="717"/>
      <c r="AG31" s="717"/>
      <c r="AH31" s="717"/>
      <c r="AI31" s="717"/>
      <c r="AJ31" s="717"/>
      <c r="AK31" s="717"/>
      <c r="AL31" s="682" t="s">
        <v>143</v>
      </c>
      <c r="AM31" s="683"/>
      <c r="AN31" s="683"/>
      <c r="AO31" s="718"/>
      <c r="AP31" s="753" t="s">
        <v>312</v>
      </c>
      <c r="AQ31" s="754"/>
      <c r="AR31" s="754"/>
      <c r="AS31" s="754"/>
      <c r="AT31" s="759" t="s">
        <v>313</v>
      </c>
      <c r="AU31" s="229"/>
      <c r="AV31" s="229"/>
      <c r="AW31" s="229"/>
      <c r="AX31" s="745" t="s">
        <v>183</v>
      </c>
      <c r="AY31" s="746"/>
      <c r="AZ31" s="746"/>
      <c r="BA31" s="746"/>
      <c r="BB31" s="746"/>
      <c r="BC31" s="746"/>
      <c r="BD31" s="746"/>
      <c r="BE31" s="746"/>
      <c r="BF31" s="747"/>
      <c r="BG31" s="748">
        <v>99.4</v>
      </c>
      <c r="BH31" s="749"/>
      <c r="BI31" s="749"/>
      <c r="BJ31" s="749"/>
      <c r="BK31" s="749"/>
      <c r="BL31" s="749"/>
      <c r="BM31" s="750">
        <v>98.5</v>
      </c>
      <c r="BN31" s="749"/>
      <c r="BO31" s="749"/>
      <c r="BP31" s="749"/>
      <c r="BQ31" s="751"/>
      <c r="BR31" s="748">
        <v>99.4</v>
      </c>
      <c r="BS31" s="749"/>
      <c r="BT31" s="749"/>
      <c r="BU31" s="749"/>
      <c r="BV31" s="749"/>
      <c r="BW31" s="749"/>
      <c r="BX31" s="750">
        <v>97.8</v>
      </c>
      <c r="BY31" s="749"/>
      <c r="BZ31" s="749"/>
      <c r="CA31" s="749"/>
      <c r="CB31" s="751"/>
      <c r="CD31" s="769"/>
      <c r="CE31" s="770"/>
      <c r="CF31" s="712" t="s">
        <v>314</v>
      </c>
      <c r="CG31" s="713"/>
      <c r="CH31" s="713"/>
      <c r="CI31" s="713"/>
      <c r="CJ31" s="713"/>
      <c r="CK31" s="713"/>
      <c r="CL31" s="713"/>
      <c r="CM31" s="713"/>
      <c r="CN31" s="713"/>
      <c r="CO31" s="713"/>
      <c r="CP31" s="713"/>
      <c r="CQ31" s="714"/>
      <c r="CR31" s="679">
        <v>36033</v>
      </c>
      <c r="CS31" s="698"/>
      <c r="CT31" s="698"/>
      <c r="CU31" s="698"/>
      <c r="CV31" s="698"/>
      <c r="CW31" s="698"/>
      <c r="CX31" s="698"/>
      <c r="CY31" s="699"/>
      <c r="CZ31" s="682">
        <v>0.4</v>
      </c>
      <c r="DA31" s="700"/>
      <c r="DB31" s="700"/>
      <c r="DC31" s="701"/>
      <c r="DD31" s="685">
        <v>36033</v>
      </c>
      <c r="DE31" s="698"/>
      <c r="DF31" s="698"/>
      <c r="DG31" s="698"/>
      <c r="DH31" s="698"/>
      <c r="DI31" s="698"/>
      <c r="DJ31" s="698"/>
      <c r="DK31" s="699"/>
      <c r="DL31" s="685">
        <v>36033</v>
      </c>
      <c r="DM31" s="698"/>
      <c r="DN31" s="698"/>
      <c r="DO31" s="698"/>
      <c r="DP31" s="698"/>
      <c r="DQ31" s="698"/>
      <c r="DR31" s="698"/>
      <c r="DS31" s="698"/>
      <c r="DT31" s="698"/>
      <c r="DU31" s="698"/>
      <c r="DV31" s="699"/>
      <c r="DW31" s="682">
        <v>0.7</v>
      </c>
      <c r="DX31" s="700"/>
      <c r="DY31" s="700"/>
      <c r="DZ31" s="700"/>
      <c r="EA31" s="700"/>
      <c r="EB31" s="700"/>
      <c r="EC31" s="715"/>
    </row>
    <row r="32" spans="2:133" ht="11.25" customHeight="1" x14ac:dyDescent="0.15">
      <c r="B32" s="762" t="s">
        <v>315</v>
      </c>
      <c r="C32" s="763"/>
      <c r="D32" s="763"/>
      <c r="E32" s="763"/>
      <c r="F32" s="763"/>
      <c r="G32" s="763"/>
      <c r="H32" s="763"/>
      <c r="I32" s="763"/>
      <c r="J32" s="763"/>
      <c r="K32" s="763"/>
      <c r="L32" s="763"/>
      <c r="M32" s="763"/>
      <c r="N32" s="763"/>
      <c r="O32" s="763"/>
      <c r="P32" s="763"/>
      <c r="Q32" s="764"/>
      <c r="R32" s="679" t="s">
        <v>143</v>
      </c>
      <c r="S32" s="680"/>
      <c r="T32" s="680"/>
      <c r="U32" s="680"/>
      <c r="V32" s="680"/>
      <c r="W32" s="680"/>
      <c r="X32" s="680"/>
      <c r="Y32" s="681"/>
      <c r="Z32" s="716" t="s">
        <v>253</v>
      </c>
      <c r="AA32" s="716"/>
      <c r="AB32" s="716"/>
      <c r="AC32" s="716"/>
      <c r="AD32" s="717" t="s">
        <v>134</v>
      </c>
      <c r="AE32" s="717"/>
      <c r="AF32" s="717"/>
      <c r="AG32" s="717"/>
      <c r="AH32" s="717"/>
      <c r="AI32" s="717"/>
      <c r="AJ32" s="717"/>
      <c r="AK32" s="717"/>
      <c r="AL32" s="682" t="s">
        <v>134</v>
      </c>
      <c r="AM32" s="683"/>
      <c r="AN32" s="683"/>
      <c r="AO32" s="718"/>
      <c r="AP32" s="755"/>
      <c r="AQ32" s="756"/>
      <c r="AR32" s="756"/>
      <c r="AS32" s="756"/>
      <c r="AT32" s="760"/>
      <c r="AU32" s="228" t="s">
        <v>316</v>
      </c>
      <c r="AV32" s="228"/>
      <c r="AW32" s="228"/>
      <c r="AX32" s="676" t="s">
        <v>317</v>
      </c>
      <c r="AY32" s="677"/>
      <c r="AZ32" s="677"/>
      <c r="BA32" s="677"/>
      <c r="BB32" s="677"/>
      <c r="BC32" s="677"/>
      <c r="BD32" s="677"/>
      <c r="BE32" s="677"/>
      <c r="BF32" s="678"/>
      <c r="BG32" s="752">
        <v>99.6</v>
      </c>
      <c r="BH32" s="698"/>
      <c r="BI32" s="698"/>
      <c r="BJ32" s="698"/>
      <c r="BK32" s="698"/>
      <c r="BL32" s="698"/>
      <c r="BM32" s="683">
        <v>99.5</v>
      </c>
      <c r="BN32" s="744"/>
      <c r="BO32" s="744"/>
      <c r="BP32" s="744"/>
      <c r="BQ32" s="722"/>
      <c r="BR32" s="752">
        <v>99.7</v>
      </c>
      <c r="BS32" s="698"/>
      <c r="BT32" s="698"/>
      <c r="BU32" s="698"/>
      <c r="BV32" s="698"/>
      <c r="BW32" s="698"/>
      <c r="BX32" s="683">
        <v>99.6</v>
      </c>
      <c r="BY32" s="744"/>
      <c r="BZ32" s="744"/>
      <c r="CA32" s="744"/>
      <c r="CB32" s="722"/>
      <c r="CD32" s="771"/>
      <c r="CE32" s="772"/>
      <c r="CF32" s="712" t="s">
        <v>318</v>
      </c>
      <c r="CG32" s="713"/>
      <c r="CH32" s="713"/>
      <c r="CI32" s="713"/>
      <c r="CJ32" s="713"/>
      <c r="CK32" s="713"/>
      <c r="CL32" s="713"/>
      <c r="CM32" s="713"/>
      <c r="CN32" s="713"/>
      <c r="CO32" s="713"/>
      <c r="CP32" s="713"/>
      <c r="CQ32" s="714"/>
      <c r="CR32" s="679" t="s">
        <v>265</v>
      </c>
      <c r="CS32" s="680"/>
      <c r="CT32" s="680"/>
      <c r="CU32" s="680"/>
      <c r="CV32" s="680"/>
      <c r="CW32" s="680"/>
      <c r="CX32" s="680"/>
      <c r="CY32" s="681"/>
      <c r="CZ32" s="682" t="s">
        <v>143</v>
      </c>
      <c r="DA32" s="700"/>
      <c r="DB32" s="700"/>
      <c r="DC32" s="701"/>
      <c r="DD32" s="685" t="s">
        <v>240</v>
      </c>
      <c r="DE32" s="680"/>
      <c r="DF32" s="680"/>
      <c r="DG32" s="680"/>
      <c r="DH32" s="680"/>
      <c r="DI32" s="680"/>
      <c r="DJ32" s="680"/>
      <c r="DK32" s="681"/>
      <c r="DL32" s="685" t="s">
        <v>253</v>
      </c>
      <c r="DM32" s="680"/>
      <c r="DN32" s="680"/>
      <c r="DO32" s="680"/>
      <c r="DP32" s="680"/>
      <c r="DQ32" s="680"/>
      <c r="DR32" s="680"/>
      <c r="DS32" s="680"/>
      <c r="DT32" s="680"/>
      <c r="DU32" s="680"/>
      <c r="DV32" s="681"/>
      <c r="DW32" s="682" t="s">
        <v>240</v>
      </c>
      <c r="DX32" s="700"/>
      <c r="DY32" s="700"/>
      <c r="DZ32" s="700"/>
      <c r="EA32" s="700"/>
      <c r="EB32" s="700"/>
      <c r="EC32" s="715"/>
    </row>
    <row r="33" spans="2:133" ht="11.25" customHeight="1" x14ac:dyDescent="0.15">
      <c r="B33" s="676" t="s">
        <v>319</v>
      </c>
      <c r="C33" s="677"/>
      <c r="D33" s="677"/>
      <c r="E33" s="677"/>
      <c r="F33" s="677"/>
      <c r="G33" s="677"/>
      <c r="H33" s="677"/>
      <c r="I33" s="677"/>
      <c r="J33" s="677"/>
      <c r="K33" s="677"/>
      <c r="L33" s="677"/>
      <c r="M33" s="677"/>
      <c r="N33" s="677"/>
      <c r="O33" s="677"/>
      <c r="P33" s="677"/>
      <c r="Q33" s="678"/>
      <c r="R33" s="679">
        <v>921741</v>
      </c>
      <c r="S33" s="680"/>
      <c r="T33" s="680"/>
      <c r="U33" s="680"/>
      <c r="V33" s="680"/>
      <c r="W33" s="680"/>
      <c r="X33" s="680"/>
      <c r="Y33" s="681"/>
      <c r="Z33" s="716">
        <v>10.8</v>
      </c>
      <c r="AA33" s="716"/>
      <c r="AB33" s="716"/>
      <c r="AC33" s="716"/>
      <c r="AD33" s="717" t="s">
        <v>240</v>
      </c>
      <c r="AE33" s="717"/>
      <c r="AF33" s="717"/>
      <c r="AG33" s="717"/>
      <c r="AH33" s="717"/>
      <c r="AI33" s="717"/>
      <c r="AJ33" s="717"/>
      <c r="AK33" s="717"/>
      <c r="AL33" s="682" t="s">
        <v>240</v>
      </c>
      <c r="AM33" s="683"/>
      <c r="AN33" s="683"/>
      <c r="AO33" s="718"/>
      <c r="AP33" s="757"/>
      <c r="AQ33" s="758"/>
      <c r="AR33" s="758"/>
      <c r="AS33" s="758"/>
      <c r="AT33" s="761"/>
      <c r="AU33" s="230"/>
      <c r="AV33" s="230"/>
      <c r="AW33" s="230"/>
      <c r="AX33" s="660" t="s">
        <v>320</v>
      </c>
      <c r="AY33" s="661"/>
      <c r="AZ33" s="661"/>
      <c r="BA33" s="661"/>
      <c r="BB33" s="661"/>
      <c r="BC33" s="661"/>
      <c r="BD33" s="661"/>
      <c r="BE33" s="661"/>
      <c r="BF33" s="662"/>
      <c r="BG33" s="743">
        <v>99</v>
      </c>
      <c r="BH33" s="664"/>
      <c r="BI33" s="664"/>
      <c r="BJ33" s="664"/>
      <c r="BK33" s="664"/>
      <c r="BL33" s="664"/>
      <c r="BM33" s="707">
        <v>97.1</v>
      </c>
      <c r="BN33" s="664"/>
      <c r="BO33" s="664"/>
      <c r="BP33" s="664"/>
      <c r="BQ33" s="728"/>
      <c r="BR33" s="743">
        <v>98.8</v>
      </c>
      <c r="BS33" s="664"/>
      <c r="BT33" s="664"/>
      <c r="BU33" s="664"/>
      <c r="BV33" s="664"/>
      <c r="BW33" s="664"/>
      <c r="BX33" s="707">
        <v>95.1</v>
      </c>
      <c r="BY33" s="664"/>
      <c r="BZ33" s="664"/>
      <c r="CA33" s="664"/>
      <c r="CB33" s="728"/>
      <c r="CD33" s="712" t="s">
        <v>321</v>
      </c>
      <c r="CE33" s="713"/>
      <c r="CF33" s="713"/>
      <c r="CG33" s="713"/>
      <c r="CH33" s="713"/>
      <c r="CI33" s="713"/>
      <c r="CJ33" s="713"/>
      <c r="CK33" s="713"/>
      <c r="CL33" s="713"/>
      <c r="CM33" s="713"/>
      <c r="CN33" s="713"/>
      <c r="CO33" s="713"/>
      <c r="CP33" s="713"/>
      <c r="CQ33" s="714"/>
      <c r="CR33" s="679">
        <v>3557677</v>
      </c>
      <c r="CS33" s="698"/>
      <c r="CT33" s="698"/>
      <c r="CU33" s="698"/>
      <c r="CV33" s="698"/>
      <c r="CW33" s="698"/>
      <c r="CX33" s="698"/>
      <c r="CY33" s="699"/>
      <c r="CZ33" s="682">
        <v>44.1</v>
      </c>
      <c r="DA33" s="700"/>
      <c r="DB33" s="700"/>
      <c r="DC33" s="701"/>
      <c r="DD33" s="685">
        <v>2998320</v>
      </c>
      <c r="DE33" s="698"/>
      <c r="DF33" s="698"/>
      <c r="DG33" s="698"/>
      <c r="DH33" s="698"/>
      <c r="DI33" s="698"/>
      <c r="DJ33" s="698"/>
      <c r="DK33" s="699"/>
      <c r="DL33" s="685">
        <v>2194363</v>
      </c>
      <c r="DM33" s="698"/>
      <c r="DN33" s="698"/>
      <c r="DO33" s="698"/>
      <c r="DP33" s="698"/>
      <c r="DQ33" s="698"/>
      <c r="DR33" s="698"/>
      <c r="DS33" s="698"/>
      <c r="DT33" s="698"/>
      <c r="DU33" s="698"/>
      <c r="DV33" s="699"/>
      <c r="DW33" s="682">
        <v>44.4</v>
      </c>
      <c r="DX33" s="700"/>
      <c r="DY33" s="700"/>
      <c r="DZ33" s="700"/>
      <c r="EA33" s="700"/>
      <c r="EB33" s="700"/>
      <c r="EC33" s="715"/>
    </row>
    <row r="34" spans="2:133" ht="11.25" customHeight="1" x14ac:dyDescent="0.15">
      <c r="B34" s="676" t="s">
        <v>322</v>
      </c>
      <c r="C34" s="677"/>
      <c r="D34" s="677"/>
      <c r="E34" s="677"/>
      <c r="F34" s="677"/>
      <c r="G34" s="677"/>
      <c r="H34" s="677"/>
      <c r="I34" s="677"/>
      <c r="J34" s="677"/>
      <c r="K34" s="677"/>
      <c r="L34" s="677"/>
      <c r="M34" s="677"/>
      <c r="N34" s="677"/>
      <c r="O34" s="677"/>
      <c r="P34" s="677"/>
      <c r="Q34" s="678"/>
      <c r="R34" s="679">
        <v>71016</v>
      </c>
      <c r="S34" s="680"/>
      <c r="T34" s="680"/>
      <c r="U34" s="680"/>
      <c r="V34" s="680"/>
      <c r="W34" s="680"/>
      <c r="X34" s="680"/>
      <c r="Y34" s="681"/>
      <c r="Z34" s="716">
        <v>0.8</v>
      </c>
      <c r="AA34" s="716"/>
      <c r="AB34" s="716"/>
      <c r="AC34" s="716"/>
      <c r="AD34" s="717">
        <v>15235</v>
      </c>
      <c r="AE34" s="717"/>
      <c r="AF34" s="717"/>
      <c r="AG34" s="717"/>
      <c r="AH34" s="717"/>
      <c r="AI34" s="717"/>
      <c r="AJ34" s="717"/>
      <c r="AK34" s="717"/>
      <c r="AL34" s="682">
        <v>0.3</v>
      </c>
      <c r="AM34" s="683"/>
      <c r="AN34" s="683"/>
      <c r="AO34" s="718"/>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12" t="s">
        <v>323</v>
      </c>
      <c r="CE34" s="713"/>
      <c r="CF34" s="713"/>
      <c r="CG34" s="713"/>
      <c r="CH34" s="713"/>
      <c r="CI34" s="713"/>
      <c r="CJ34" s="713"/>
      <c r="CK34" s="713"/>
      <c r="CL34" s="713"/>
      <c r="CM34" s="713"/>
      <c r="CN34" s="713"/>
      <c r="CO34" s="713"/>
      <c r="CP34" s="713"/>
      <c r="CQ34" s="714"/>
      <c r="CR34" s="679">
        <v>1221894</v>
      </c>
      <c r="CS34" s="680"/>
      <c r="CT34" s="680"/>
      <c r="CU34" s="680"/>
      <c r="CV34" s="680"/>
      <c r="CW34" s="680"/>
      <c r="CX34" s="680"/>
      <c r="CY34" s="681"/>
      <c r="CZ34" s="682">
        <v>15.1</v>
      </c>
      <c r="DA34" s="700"/>
      <c r="DB34" s="700"/>
      <c r="DC34" s="701"/>
      <c r="DD34" s="685">
        <v>962200</v>
      </c>
      <c r="DE34" s="680"/>
      <c r="DF34" s="680"/>
      <c r="DG34" s="680"/>
      <c r="DH34" s="680"/>
      <c r="DI34" s="680"/>
      <c r="DJ34" s="680"/>
      <c r="DK34" s="681"/>
      <c r="DL34" s="685">
        <v>864328</v>
      </c>
      <c r="DM34" s="680"/>
      <c r="DN34" s="680"/>
      <c r="DO34" s="680"/>
      <c r="DP34" s="680"/>
      <c r="DQ34" s="680"/>
      <c r="DR34" s="680"/>
      <c r="DS34" s="680"/>
      <c r="DT34" s="680"/>
      <c r="DU34" s="680"/>
      <c r="DV34" s="681"/>
      <c r="DW34" s="682">
        <v>17.5</v>
      </c>
      <c r="DX34" s="700"/>
      <c r="DY34" s="700"/>
      <c r="DZ34" s="700"/>
      <c r="EA34" s="700"/>
      <c r="EB34" s="700"/>
      <c r="EC34" s="715"/>
    </row>
    <row r="35" spans="2:133" ht="11.25" customHeight="1" x14ac:dyDescent="0.15">
      <c r="B35" s="676" t="s">
        <v>324</v>
      </c>
      <c r="C35" s="677"/>
      <c r="D35" s="677"/>
      <c r="E35" s="677"/>
      <c r="F35" s="677"/>
      <c r="G35" s="677"/>
      <c r="H35" s="677"/>
      <c r="I35" s="677"/>
      <c r="J35" s="677"/>
      <c r="K35" s="677"/>
      <c r="L35" s="677"/>
      <c r="M35" s="677"/>
      <c r="N35" s="677"/>
      <c r="O35" s="677"/>
      <c r="P35" s="677"/>
      <c r="Q35" s="678"/>
      <c r="R35" s="679">
        <v>27289</v>
      </c>
      <c r="S35" s="680"/>
      <c r="T35" s="680"/>
      <c r="U35" s="680"/>
      <c r="V35" s="680"/>
      <c r="W35" s="680"/>
      <c r="X35" s="680"/>
      <c r="Y35" s="681"/>
      <c r="Z35" s="716">
        <v>0.3</v>
      </c>
      <c r="AA35" s="716"/>
      <c r="AB35" s="716"/>
      <c r="AC35" s="716"/>
      <c r="AD35" s="717" t="s">
        <v>143</v>
      </c>
      <c r="AE35" s="717"/>
      <c r="AF35" s="717"/>
      <c r="AG35" s="717"/>
      <c r="AH35" s="717"/>
      <c r="AI35" s="717"/>
      <c r="AJ35" s="717"/>
      <c r="AK35" s="717"/>
      <c r="AL35" s="682" t="s">
        <v>134</v>
      </c>
      <c r="AM35" s="683"/>
      <c r="AN35" s="683"/>
      <c r="AO35" s="718"/>
      <c r="AP35" s="233"/>
      <c r="AQ35" s="740" t="s">
        <v>325</v>
      </c>
      <c r="AR35" s="741"/>
      <c r="AS35" s="741"/>
      <c r="AT35" s="741"/>
      <c r="AU35" s="741"/>
      <c r="AV35" s="741"/>
      <c r="AW35" s="741"/>
      <c r="AX35" s="741"/>
      <c r="AY35" s="741"/>
      <c r="AZ35" s="741"/>
      <c r="BA35" s="741"/>
      <c r="BB35" s="741"/>
      <c r="BC35" s="741"/>
      <c r="BD35" s="741"/>
      <c r="BE35" s="741"/>
      <c r="BF35" s="742"/>
      <c r="BG35" s="740" t="s">
        <v>326</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2" t="s">
        <v>327</v>
      </c>
      <c r="CE35" s="713"/>
      <c r="CF35" s="713"/>
      <c r="CG35" s="713"/>
      <c r="CH35" s="713"/>
      <c r="CI35" s="713"/>
      <c r="CJ35" s="713"/>
      <c r="CK35" s="713"/>
      <c r="CL35" s="713"/>
      <c r="CM35" s="713"/>
      <c r="CN35" s="713"/>
      <c r="CO35" s="713"/>
      <c r="CP35" s="713"/>
      <c r="CQ35" s="714"/>
      <c r="CR35" s="679">
        <v>120467</v>
      </c>
      <c r="CS35" s="698"/>
      <c r="CT35" s="698"/>
      <c r="CU35" s="698"/>
      <c r="CV35" s="698"/>
      <c r="CW35" s="698"/>
      <c r="CX35" s="698"/>
      <c r="CY35" s="699"/>
      <c r="CZ35" s="682">
        <v>1.5</v>
      </c>
      <c r="DA35" s="700"/>
      <c r="DB35" s="700"/>
      <c r="DC35" s="701"/>
      <c r="DD35" s="685">
        <v>110041</v>
      </c>
      <c r="DE35" s="698"/>
      <c r="DF35" s="698"/>
      <c r="DG35" s="698"/>
      <c r="DH35" s="698"/>
      <c r="DI35" s="698"/>
      <c r="DJ35" s="698"/>
      <c r="DK35" s="699"/>
      <c r="DL35" s="685">
        <v>98172</v>
      </c>
      <c r="DM35" s="698"/>
      <c r="DN35" s="698"/>
      <c r="DO35" s="698"/>
      <c r="DP35" s="698"/>
      <c r="DQ35" s="698"/>
      <c r="DR35" s="698"/>
      <c r="DS35" s="698"/>
      <c r="DT35" s="698"/>
      <c r="DU35" s="698"/>
      <c r="DV35" s="699"/>
      <c r="DW35" s="682">
        <v>2</v>
      </c>
      <c r="DX35" s="700"/>
      <c r="DY35" s="700"/>
      <c r="DZ35" s="700"/>
      <c r="EA35" s="700"/>
      <c r="EB35" s="700"/>
      <c r="EC35" s="715"/>
    </row>
    <row r="36" spans="2:133" ht="11.25" customHeight="1" x14ac:dyDescent="0.15">
      <c r="B36" s="676" t="s">
        <v>328</v>
      </c>
      <c r="C36" s="677"/>
      <c r="D36" s="677"/>
      <c r="E36" s="677"/>
      <c r="F36" s="677"/>
      <c r="G36" s="677"/>
      <c r="H36" s="677"/>
      <c r="I36" s="677"/>
      <c r="J36" s="677"/>
      <c r="K36" s="677"/>
      <c r="L36" s="677"/>
      <c r="M36" s="677"/>
      <c r="N36" s="677"/>
      <c r="O36" s="677"/>
      <c r="P36" s="677"/>
      <c r="Q36" s="678"/>
      <c r="R36" s="679">
        <v>161213</v>
      </c>
      <c r="S36" s="680"/>
      <c r="T36" s="680"/>
      <c r="U36" s="680"/>
      <c r="V36" s="680"/>
      <c r="W36" s="680"/>
      <c r="X36" s="680"/>
      <c r="Y36" s="681"/>
      <c r="Z36" s="716">
        <v>1.9</v>
      </c>
      <c r="AA36" s="716"/>
      <c r="AB36" s="716"/>
      <c r="AC36" s="716"/>
      <c r="AD36" s="717" t="s">
        <v>143</v>
      </c>
      <c r="AE36" s="717"/>
      <c r="AF36" s="717"/>
      <c r="AG36" s="717"/>
      <c r="AH36" s="717"/>
      <c r="AI36" s="717"/>
      <c r="AJ36" s="717"/>
      <c r="AK36" s="717"/>
      <c r="AL36" s="682" t="s">
        <v>265</v>
      </c>
      <c r="AM36" s="683"/>
      <c r="AN36" s="683"/>
      <c r="AO36" s="718"/>
      <c r="AP36" s="233"/>
      <c r="AQ36" s="731" t="s">
        <v>329</v>
      </c>
      <c r="AR36" s="732"/>
      <c r="AS36" s="732"/>
      <c r="AT36" s="732"/>
      <c r="AU36" s="732"/>
      <c r="AV36" s="732"/>
      <c r="AW36" s="732"/>
      <c r="AX36" s="732"/>
      <c r="AY36" s="733"/>
      <c r="AZ36" s="734">
        <v>986190</v>
      </c>
      <c r="BA36" s="735"/>
      <c r="BB36" s="735"/>
      <c r="BC36" s="735"/>
      <c r="BD36" s="735"/>
      <c r="BE36" s="735"/>
      <c r="BF36" s="736"/>
      <c r="BG36" s="737" t="s">
        <v>330</v>
      </c>
      <c r="BH36" s="738"/>
      <c r="BI36" s="738"/>
      <c r="BJ36" s="738"/>
      <c r="BK36" s="738"/>
      <c r="BL36" s="738"/>
      <c r="BM36" s="738"/>
      <c r="BN36" s="738"/>
      <c r="BO36" s="738"/>
      <c r="BP36" s="738"/>
      <c r="BQ36" s="738"/>
      <c r="BR36" s="738"/>
      <c r="BS36" s="738"/>
      <c r="BT36" s="738"/>
      <c r="BU36" s="739"/>
      <c r="BV36" s="734">
        <v>6975</v>
      </c>
      <c r="BW36" s="735"/>
      <c r="BX36" s="735"/>
      <c r="BY36" s="735"/>
      <c r="BZ36" s="735"/>
      <c r="CA36" s="735"/>
      <c r="CB36" s="736"/>
      <c r="CD36" s="712" t="s">
        <v>331</v>
      </c>
      <c r="CE36" s="713"/>
      <c r="CF36" s="713"/>
      <c r="CG36" s="713"/>
      <c r="CH36" s="713"/>
      <c r="CI36" s="713"/>
      <c r="CJ36" s="713"/>
      <c r="CK36" s="713"/>
      <c r="CL36" s="713"/>
      <c r="CM36" s="713"/>
      <c r="CN36" s="713"/>
      <c r="CO36" s="713"/>
      <c r="CP36" s="713"/>
      <c r="CQ36" s="714"/>
      <c r="CR36" s="679">
        <v>1074348</v>
      </c>
      <c r="CS36" s="680"/>
      <c r="CT36" s="680"/>
      <c r="CU36" s="680"/>
      <c r="CV36" s="680"/>
      <c r="CW36" s="680"/>
      <c r="CX36" s="680"/>
      <c r="CY36" s="681"/>
      <c r="CZ36" s="682">
        <v>13.3</v>
      </c>
      <c r="DA36" s="700"/>
      <c r="DB36" s="700"/>
      <c r="DC36" s="701"/>
      <c r="DD36" s="685">
        <v>918121</v>
      </c>
      <c r="DE36" s="680"/>
      <c r="DF36" s="680"/>
      <c r="DG36" s="680"/>
      <c r="DH36" s="680"/>
      <c r="DI36" s="680"/>
      <c r="DJ36" s="680"/>
      <c r="DK36" s="681"/>
      <c r="DL36" s="685">
        <v>748740</v>
      </c>
      <c r="DM36" s="680"/>
      <c r="DN36" s="680"/>
      <c r="DO36" s="680"/>
      <c r="DP36" s="680"/>
      <c r="DQ36" s="680"/>
      <c r="DR36" s="680"/>
      <c r="DS36" s="680"/>
      <c r="DT36" s="680"/>
      <c r="DU36" s="680"/>
      <c r="DV36" s="681"/>
      <c r="DW36" s="682">
        <v>15.2</v>
      </c>
      <c r="DX36" s="700"/>
      <c r="DY36" s="700"/>
      <c r="DZ36" s="700"/>
      <c r="EA36" s="700"/>
      <c r="EB36" s="700"/>
      <c r="EC36" s="715"/>
    </row>
    <row r="37" spans="2:133" ht="11.25" customHeight="1" x14ac:dyDescent="0.15">
      <c r="B37" s="676" t="s">
        <v>332</v>
      </c>
      <c r="C37" s="677"/>
      <c r="D37" s="677"/>
      <c r="E37" s="677"/>
      <c r="F37" s="677"/>
      <c r="G37" s="677"/>
      <c r="H37" s="677"/>
      <c r="I37" s="677"/>
      <c r="J37" s="677"/>
      <c r="K37" s="677"/>
      <c r="L37" s="677"/>
      <c r="M37" s="677"/>
      <c r="N37" s="677"/>
      <c r="O37" s="677"/>
      <c r="P37" s="677"/>
      <c r="Q37" s="678"/>
      <c r="R37" s="679">
        <v>432639</v>
      </c>
      <c r="S37" s="680"/>
      <c r="T37" s="680"/>
      <c r="U37" s="680"/>
      <c r="V37" s="680"/>
      <c r="W37" s="680"/>
      <c r="X37" s="680"/>
      <c r="Y37" s="681"/>
      <c r="Z37" s="716">
        <v>5.0999999999999996</v>
      </c>
      <c r="AA37" s="716"/>
      <c r="AB37" s="716"/>
      <c r="AC37" s="716"/>
      <c r="AD37" s="717" t="s">
        <v>253</v>
      </c>
      <c r="AE37" s="717"/>
      <c r="AF37" s="717"/>
      <c r="AG37" s="717"/>
      <c r="AH37" s="717"/>
      <c r="AI37" s="717"/>
      <c r="AJ37" s="717"/>
      <c r="AK37" s="717"/>
      <c r="AL37" s="682" t="s">
        <v>248</v>
      </c>
      <c r="AM37" s="683"/>
      <c r="AN37" s="683"/>
      <c r="AO37" s="718"/>
      <c r="AQ37" s="719" t="s">
        <v>333</v>
      </c>
      <c r="AR37" s="720"/>
      <c r="AS37" s="720"/>
      <c r="AT37" s="720"/>
      <c r="AU37" s="720"/>
      <c r="AV37" s="720"/>
      <c r="AW37" s="720"/>
      <c r="AX37" s="720"/>
      <c r="AY37" s="721"/>
      <c r="AZ37" s="679">
        <v>334316</v>
      </c>
      <c r="BA37" s="680"/>
      <c r="BB37" s="680"/>
      <c r="BC37" s="680"/>
      <c r="BD37" s="698"/>
      <c r="BE37" s="698"/>
      <c r="BF37" s="722"/>
      <c r="BG37" s="712" t="s">
        <v>334</v>
      </c>
      <c r="BH37" s="713"/>
      <c r="BI37" s="713"/>
      <c r="BJ37" s="713"/>
      <c r="BK37" s="713"/>
      <c r="BL37" s="713"/>
      <c r="BM37" s="713"/>
      <c r="BN37" s="713"/>
      <c r="BO37" s="713"/>
      <c r="BP37" s="713"/>
      <c r="BQ37" s="713"/>
      <c r="BR37" s="713"/>
      <c r="BS37" s="713"/>
      <c r="BT37" s="713"/>
      <c r="BU37" s="714"/>
      <c r="BV37" s="679">
        <v>2822</v>
      </c>
      <c r="BW37" s="680"/>
      <c r="BX37" s="680"/>
      <c r="BY37" s="680"/>
      <c r="BZ37" s="680"/>
      <c r="CA37" s="680"/>
      <c r="CB37" s="723"/>
      <c r="CD37" s="712" t="s">
        <v>335</v>
      </c>
      <c r="CE37" s="713"/>
      <c r="CF37" s="713"/>
      <c r="CG37" s="713"/>
      <c r="CH37" s="713"/>
      <c r="CI37" s="713"/>
      <c r="CJ37" s="713"/>
      <c r="CK37" s="713"/>
      <c r="CL37" s="713"/>
      <c r="CM37" s="713"/>
      <c r="CN37" s="713"/>
      <c r="CO37" s="713"/>
      <c r="CP37" s="713"/>
      <c r="CQ37" s="714"/>
      <c r="CR37" s="679">
        <v>540484</v>
      </c>
      <c r="CS37" s="698"/>
      <c r="CT37" s="698"/>
      <c r="CU37" s="698"/>
      <c r="CV37" s="698"/>
      <c r="CW37" s="698"/>
      <c r="CX37" s="698"/>
      <c r="CY37" s="699"/>
      <c r="CZ37" s="682">
        <v>6.7</v>
      </c>
      <c r="DA37" s="700"/>
      <c r="DB37" s="700"/>
      <c r="DC37" s="701"/>
      <c r="DD37" s="685">
        <v>536807</v>
      </c>
      <c r="DE37" s="698"/>
      <c r="DF37" s="698"/>
      <c r="DG37" s="698"/>
      <c r="DH37" s="698"/>
      <c r="DI37" s="698"/>
      <c r="DJ37" s="698"/>
      <c r="DK37" s="699"/>
      <c r="DL37" s="685">
        <v>525716</v>
      </c>
      <c r="DM37" s="698"/>
      <c r="DN37" s="698"/>
      <c r="DO37" s="698"/>
      <c r="DP37" s="698"/>
      <c r="DQ37" s="698"/>
      <c r="DR37" s="698"/>
      <c r="DS37" s="698"/>
      <c r="DT37" s="698"/>
      <c r="DU37" s="698"/>
      <c r="DV37" s="699"/>
      <c r="DW37" s="682">
        <v>10.6</v>
      </c>
      <c r="DX37" s="700"/>
      <c r="DY37" s="700"/>
      <c r="DZ37" s="700"/>
      <c r="EA37" s="700"/>
      <c r="EB37" s="700"/>
      <c r="EC37" s="715"/>
    </row>
    <row r="38" spans="2:133" ht="11.25" customHeight="1" x14ac:dyDescent="0.15">
      <c r="B38" s="676" t="s">
        <v>336</v>
      </c>
      <c r="C38" s="677"/>
      <c r="D38" s="677"/>
      <c r="E38" s="677"/>
      <c r="F38" s="677"/>
      <c r="G38" s="677"/>
      <c r="H38" s="677"/>
      <c r="I38" s="677"/>
      <c r="J38" s="677"/>
      <c r="K38" s="677"/>
      <c r="L38" s="677"/>
      <c r="M38" s="677"/>
      <c r="N38" s="677"/>
      <c r="O38" s="677"/>
      <c r="P38" s="677"/>
      <c r="Q38" s="678"/>
      <c r="R38" s="679">
        <v>259251</v>
      </c>
      <c r="S38" s="680"/>
      <c r="T38" s="680"/>
      <c r="U38" s="680"/>
      <c r="V38" s="680"/>
      <c r="W38" s="680"/>
      <c r="X38" s="680"/>
      <c r="Y38" s="681"/>
      <c r="Z38" s="716">
        <v>3</v>
      </c>
      <c r="AA38" s="716"/>
      <c r="AB38" s="716"/>
      <c r="AC38" s="716"/>
      <c r="AD38" s="717">
        <v>21728</v>
      </c>
      <c r="AE38" s="717"/>
      <c r="AF38" s="717"/>
      <c r="AG38" s="717"/>
      <c r="AH38" s="717"/>
      <c r="AI38" s="717"/>
      <c r="AJ38" s="717"/>
      <c r="AK38" s="717"/>
      <c r="AL38" s="682">
        <v>0.4</v>
      </c>
      <c r="AM38" s="683"/>
      <c r="AN38" s="683"/>
      <c r="AO38" s="718"/>
      <c r="AQ38" s="719" t="s">
        <v>337</v>
      </c>
      <c r="AR38" s="720"/>
      <c r="AS38" s="720"/>
      <c r="AT38" s="720"/>
      <c r="AU38" s="720"/>
      <c r="AV38" s="720"/>
      <c r="AW38" s="720"/>
      <c r="AX38" s="720"/>
      <c r="AY38" s="721"/>
      <c r="AZ38" s="679">
        <v>91275</v>
      </c>
      <c r="BA38" s="680"/>
      <c r="BB38" s="680"/>
      <c r="BC38" s="680"/>
      <c r="BD38" s="698"/>
      <c r="BE38" s="698"/>
      <c r="BF38" s="722"/>
      <c r="BG38" s="712" t="s">
        <v>338</v>
      </c>
      <c r="BH38" s="713"/>
      <c r="BI38" s="713"/>
      <c r="BJ38" s="713"/>
      <c r="BK38" s="713"/>
      <c r="BL38" s="713"/>
      <c r="BM38" s="713"/>
      <c r="BN38" s="713"/>
      <c r="BO38" s="713"/>
      <c r="BP38" s="713"/>
      <c r="BQ38" s="713"/>
      <c r="BR38" s="713"/>
      <c r="BS38" s="713"/>
      <c r="BT38" s="713"/>
      <c r="BU38" s="714"/>
      <c r="BV38" s="679">
        <v>1308</v>
      </c>
      <c r="BW38" s="680"/>
      <c r="BX38" s="680"/>
      <c r="BY38" s="680"/>
      <c r="BZ38" s="680"/>
      <c r="CA38" s="680"/>
      <c r="CB38" s="723"/>
      <c r="CD38" s="712" t="s">
        <v>339</v>
      </c>
      <c r="CE38" s="713"/>
      <c r="CF38" s="713"/>
      <c r="CG38" s="713"/>
      <c r="CH38" s="713"/>
      <c r="CI38" s="713"/>
      <c r="CJ38" s="713"/>
      <c r="CK38" s="713"/>
      <c r="CL38" s="713"/>
      <c r="CM38" s="713"/>
      <c r="CN38" s="713"/>
      <c r="CO38" s="713"/>
      <c r="CP38" s="713"/>
      <c r="CQ38" s="714"/>
      <c r="CR38" s="679">
        <v>894385</v>
      </c>
      <c r="CS38" s="680"/>
      <c r="CT38" s="680"/>
      <c r="CU38" s="680"/>
      <c r="CV38" s="680"/>
      <c r="CW38" s="680"/>
      <c r="CX38" s="680"/>
      <c r="CY38" s="681"/>
      <c r="CZ38" s="682">
        <v>11.1</v>
      </c>
      <c r="DA38" s="700"/>
      <c r="DB38" s="700"/>
      <c r="DC38" s="701"/>
      <c r="DD38" s="685">
        <v>833781</v>
      </c>
      <c r="DE38" s="680"/>
      <c r="DF38" s="680"/>
      <c r="DG38" s="680"/>
      <c r="DH38" s="680"/>
      <c r="DI38" s="680"/>
      <c r="DJ38" s="680"/>
      <c r="DK38" s="681"/>
      <c r="DL38" s="685">
        <v>483123</v>
      </c>
      <c r="DM38" s="680"/>
      <c r="DN38" s="680"/>
      <c r="DO38" s="680"/>
      <c r="DP38" s="680"/>
      <c r="DQ38" s="680"/>
      <c r="DR38" s="680"/>
      <c r="DS38" s="680"/>
      <c r="DT38" s="680"/>
      <c r="DU38" s="680"/>
      <c r="DV38" s="681"/>
      <c r="DW38" s="682">
        <v>9.8000000000000007</v>
      </c>
      <c r="DX38" s="700"/>
      <c r="DY38" s="700"/>
      <c r="DZ38" s="700"/>
      <c r="EA38" s="700"/>
      <c r="EB38" s="700"/>
      <c r="EC38" s="715"/>
    </row>
    <row r="39" spans="2:133" ht="11.25" customHeight="1" x14ac:dyDescent="0.15">
      <c r="B39" s="676" t="s">
        <v>340</v>
      </c>
      <c r="C39" s="677"/>
      <c r="D39" s="677"/>
      <c r="E39" s="677"/>
      <c r="F39" s="677"/>
      <c r="G39" s="677"/>
      <c r="H39" s="677"/>
      <c r="I39" s="677"/>
      <c r="J39" s="677"/>
      <c r="K39" s="677"/>
      <c r="L39" s="677"/>
      <c r="M39" s="677"/>
      <c r="N39" s="677"/>
      <c r="O39" s="677"/>
      <c r="P39" s="677"/>
      <c r="Q39" s="678"/>
      <c r="R39" s="679">
        <v>339100</v>
      </c>
      <c r="S39" s="680"/>
      <c r="T39" s="680"/>
      <c r="U39" s="680"/>
      <c r="V39" s="680"/>
      <c r="W39" s="680"/>
      <c r="X39" s="680"/>
      <c r="Y39" s="681"/>
      <c r="Z39" s="716">
        <v>4</v>
      </c>
      <c r="AA39" s="716"/>
      <c r="AB39" s="716"/>
      <c r="AC39" s="716"/>
      <c r="AD39" s="717" t="s">
        <v>143</v>
      </c>
      <c r="AE39" s="717"/>
      <c r="AF39" s="717"/>
      <c r="AG39" s="717"/>
      <c r="AH39" s="717"/>
      <c r="AI39" s="717"/>
      <c r="AJ39" s="717"/>
      <c r="AK39" s="717"/>
      <c r="AL39" s="682" t="s">
        <v>143</v>
      </c>
      <c r="AM39" s="683"/>
      <c r="AN39" s="683"/>
      <c r="AO39" s="718"/>
      <c r="AQ39" s="719" t="s">
        <v>341</v>
      </c>
      <c r="AR39" s="720"/>
      <c r="AS39" s="720"/>
      <c r="AT39" s="720"/>
      <c r="AU39" s="720"/>
      <c r="AV39" s="720"/>
      <c r="AW39" s="720"/>
      <c r="AX39" s="720"/>
      <c r="AY39" s="721"/>
      <c r="AZ39" s="679">
        <v>29600</v>
      </c>
      <c r="BA39" s="680"/>
      <c r="BB39" s="680"/>
      <c r="BC39" s="680"/>
      <c r="BD39" s="698"/>
      <c r="BE39" s="698"/>
      <c r="BF39" s="722"/>
      <c r="BG39" s="712" t="s">
        <v>342</v>
      </c>
      <c r="BH39" s="713"/>
      <c r="BI39" s="713"/>
      <c r="BJ39" s="713"/>
      <c r="BK39" s="713"/>
      <c r="BL39" s="713"/>
      <c r="BM39" s="713"/>
      <c r="BN39" s="713"/>
      <c r="BO39" s="713"/>
      <c r="BP39" s="713"/>
      <c r="BQ39" s="713"/>
      <c r="BR39" s="713"/>
      <c r="BS39" s="713"/>
      <c r="BT39" s="713"/>
      <c r="BU39" s="714"/>
      <c r="BV39" s="679">
        <v>2088</v>
      </c>
      <c r="BW39" s="680"/>
      <c r="BX39" s="680"/>
      <c r="BY39" s="680"/>
      <c r="BZ39" s="680"/>
      <c r="CA39" s="680"/>
      <c r="CB39" s="723"/>
      <c r="CD39" s="712" t="s">
        <v>343</v>
      </c>
      <c r="CE39" s="713"/>
      <c r="CF39" s="713"/>
      <c r="CG39" s="713"/>
      <c r="CH39" s="713"/>
      <c r="CI39" s="713"/>
      <c r="CJ39" s="713"/>
      <c r="CK39" s="713"/>
      <c r="CL39" s="713"/>
      <c r="CM39" s="713"/>
      <c r="CN39" s="713"/>
      <c r="CO39" s="713"/>
      <c r="CP39" s="713"/>
      <c r="CQ39" s="714"/>
      <c r="CR39" s="679">
        <v>143583</v>
      </c>
      <c r="CS39" s="698"/>
      <c r="CT39" s="698"/>
      <c r="CU39" s="698"/>
      <c r="CV39" s="698"/>
      <c r="CW39" s="698"/>
      <c r="CX39" s="698"/>
      <c r="CY39" s="699"/>
      <c r="CZ39" s="682">
        <v>1.8</v>
      </c>
      <c r="DA39" s="700"/>
      <c r="DB39" s="700"/>
      <c r="DC39" s="701"/>
      <c r="DD39" s="685">
        <v>114177</v>
      </c>
      <c r="DE39" s="698"/>
      <c r="DF39" s="698"/>
      <c r="DG39" s="698"/>
      <c r="DH39" s="698"/>
      <c r="DI39" s="698"/>
      <c r="DJ39" s="698"/>
      <c r="DK39" s="699"/>
      <c r="DL39" s="685" t="s">
        <v>143</v>
      </c>
      <c r="DM39" s="698"/>
      <c r="DN39" s="698"/>
      <c r="DO39" s="698"/>
      <c r="DP39" s="698"/>
      <c r="DQ39" s="698"/>
      <c r="DR39" s="698"/>
      <c r="DS39" s="698"/>
      <c r="DT39" s="698"/>
      <c r="DU39" s="698"/>
      <c r="DV39" s="699"/>
      <c r="DW39" s="682" t="s">
        <v>243</v>
      </c>
      <c r="DX39" s="700"/>
      <c r="DY39" s="700"/>
      <c r="DZ39" s="700"/>
      <c r="EA39" s="700"/>
      <c r="EB39" s="700"/>
      <c r="EC39" s="715"/>
    </row>
    <row r="40" spans="2:133" ht="11.25" customHeight="1" x14ac:dyDescent="0.15">
      <c r="B40" s="676" t="s">
        <v>344</v>
      </c>
      <c r="C40" s="677"/>
      <c r="D40" s="677"/>
      <c r="E40" s="677"/>
      <c r="F40" s="677"/>
      <c r="G40" s="677"/>
      <c r="H40" s="677"/>
      <c r="I40" s="677"/>
      <c r="J40" s="677"/>
      <c r="K40" s="677"/>
      <c r="L40" s="677"/>
      <c r="M40" s="677"/>
      <c r="N40" s="677"/>
      <c r="O40" s="677"/>
      <c r="P40" s="677"/>
      <c r="Q40" s="678"/>
      <c r="R40" s="679" t="s">
        <v>134</v>
      </c>
      <c r="S40" s="680"/>
      <c r="T40" s="680"/>
      <c r="U40" s="680"/>
      <c r="V40" s="680"/>
      <c r="W40" s="680"/>
      <c r="X40" s="680"/>
      <c r="Y40" s="681"/>
      <c r="Z40" s="716" t="s">
        <v>240</v>
      </c>
      <c r="AA40" s="716"/>
      <c r="AB40" s="716"/>
      <c r="AC40" s="716"/>
      <c r="AD40" s="717" t="s">
        <v>143</v>
      </c>
      <c r="AE40" s="717"/>
      <c r="AF40" s="717"/>
      <c r="AG40" s="717"/>
      <c r="AH40" s="717"/>
      <c r="AI40" s="717"/>
      <c r="AJ40" s="717"/>
      <c r="AK40" s="717"/>
      <c r="AL40" s="682" t="s">
        <v>143</v>
      </c>
      <c r="AM40" s="683"/>
      <c r="AN40" s="683"/>
      <c r="AO40" s="718"/>
      <c r="AQ40" s="719" t="s">
        <v>345</v>
      </c>
      <c r="AR40" s="720"/>
      <c r="AS40" s="720"/>
      <c r="AT40" s="720"/>
      <c r="AU40" s="720"/>
      <c r="AV40" s="720"/>
      <c r="AW40" s="720"/>
      <c r="AX40" s="720"/>
      <c r="AY40" s="721"/>
      <c r="AZ40" s="679">
        <v>530</v>
      </c>
      <c r="BA40" s="680"/>
      <c r="BB40" s="680"/>
      <c r="BC40" s="680"/>
      <c r="BD40" s="698"/>
      <c r="BE40" s="698"/>
      <c r="BF40" s="722"/>
      <c r="BG40" s="724" t="s">
        <v>346</v>
      </c>
      <c r="BH40" s="725"/>
      <c r="BI40" s="725"/>
      <c r="BJ40" s="725"/>
      <c r="BK40" s="725"/>
      <c r="BL40" s="234"/>
      <c r="BM40" s="713" t="s">
        <v>347</v>
      </c>
      <c r="BN40" s="713"/>
      <c r="BO40" s="713"/>
      <c r="BP40" s="713"/>
      <c r="BQ40" s="713"/>
      <c r="BR40" s="713"/>
      <c r="BS40" s="713"/>
      <c r="BT40" s="713"/>
      <c r="BU40" s="714"/>
      <c r="BV40" s="679">
        <v>97</v>
      </c>
      <c r="BW40" s="680"/>
      <c r="BX40" s="680"/>
      <c r="BY40" s="680"/>
      <c r="BZ40" s="680"/>
      <c r="CA40" s="680"/>
      <c r="CB40" s="723"/>
      <c r="CD40" s="712" t="s">
        <v>348</v>
      </c>
      <c r="CE40" s="713"/>
      <c r="CF40" s="713"/>
      <c r="CG40" s="713"/>
      <c r="CH40" s="713"/>
      <c r="CI40" s="713"/>
      <c r="CJ40" s="713"/>
      <c r="CK40" s="713"/>
      <c r="CL40" s="713"/>
      <c r="CM40" s="713"/>
      <c r="CN40" s="713"/>
      <c r="CO40" s="713"/>
      <c r="CP40" s="713"/>
      <c r="CQ40" s="714"/>
      <c r="CR40" s="679">
        <v>103000</v>
      </c>
      <c r="CS40" s="680"/>
      <c r="CT40" s="680"/>
      <c r="CU40" s="680"/>
      <c r="CV40" s="680"/>
      <c r="CW40" s="680"/>
      <c r="CX40" s="680"/>
      <c r="CY40" s="681"/>
      <c r="CZ40" s="682">
        <v>1.3</v>
      </c>
      <c r="DA40" s="700"/>
      <c r="DB40" s="700"/>
      <c r="DC40" s="701"/>
      <c r="DD40" s="685">
        <v>60000</v>
      </c>
      <c r="DE40" s="680"/>
      <c r="DF40" s="680"/>
      <c r="DG40" s="680"/>
      <c r="DH40" s="680"/>
      <c r="DI40" s="680"/>
      <c r="DJ40" s="680"/>
      <c r="DK40" s="681"/>
      <c r="DL40" s="685" t="s">
        <v>143</v>
      </c>
      <c r="DM40" s="680"/>
      <c r="DN40" s="680"/>
      <c r="DO40" s="680"/>
      <c r="DP40" s="680"/>
      <c r="DQ40" s="680"/>
      <c r="DR40" s="680"/>
      <c r="DS40" s="680"/>
      <c r="DT40" s="680"/>
      <c r="DU40" s="680"/>
      <c r="DV40" s="681"/>
      <c r="DW40" s="682" t="s">
        <v>143</v>
      </c>
      <c r="DX40" s="700"/>
      <c r="DY40" s="700"/>
      <c r="DZ40" s="700"/>
      <c r="EA40" s="700"/>
      <c r="EB40" s="700"/>
      <c r="EC40" s="715"/>
    </row>
    <row r="41" spans="2:133" ht="11.25" customHeight="1" x14ac:dyDescent="0.15">
      <c r="B41" s="676" t="s">
        <v>349</v>
      </c>
      <c r="C41" s="677"/>
      <c r="D41" s="677"/>
      <c r="E41" s="677"/>
      <c r="F41" s="677"/>
      <c r="G41" s="677"/>
      <c r="H41" s="677"/>
      <c r="I41" s="677"/>
      <c r="J41" s="677"/>
      <c r="K41" s="677"/>
      <c r="L41" s="677"/>
      <c r="M41" s="677"/>
      <c r="N41" s="677"/>
      <c r="O41" s="677"/>
      <c r="P41" s="677"/>
      <c r="Q41" s="678"/>
      <c r="R41" s="679" t="s">
        <v>248</v>
      </c>
      <c r="S41" s="680"/>
      <c r="T41" s="680"/>
      <c r="U41" s="680"/>
      <c r="V41" s="680"/>
      <c r="W41" s="680"/>
      <c r="X41" s="680"/>
      <c r="Y41" s="681"/>
      <c r="Z41" s="716" t="s">
        <v>234</v>
      </c>
      <c r="AA41" s="716"/>
      <c r="AB41" s="716"/>
      <c r="AC41" s="716"/>
      <c r="AD41" s="717" t="s">
        <v>240</v>
      </c>
      <c r="AE41" s="717"/>
      <c r="AF41" s="717"/>
      <c r="AG41" s="717"/>
      <c r="AH41" s="717"/>
      <c r="AI41" s="717"/>
      <c r="AJ41" s="717"/>
      <c r="AK41" s="717"/>
      <c r="AL41" s="682" t="s">
        <v>240</v>
      </c>
      <c r="AM41" s="683"/>
      <c r="AN41" s="683"/>
      <c r="AO41" s="718"/>
      <c r="AQ41" s="719" t="s">
        <v>350</v>
      </c>
      <c r="AR41" s="720"/>
      <c r="AS41" s="720"/>
      <c r="AT41" s="720"/>
      <c r="AU41" s="720"/>
      <c r="AV41" s="720"/>
      <c r="AW41" s="720"/>
      <c r="AX41" s="720"/>
      <c r="AY41" s="721"/>
      <c r="AZ41" s="679">
        <v>120938</v>
      </c>
      <c r="BA41" s="680"/>
      <c r="BB41" s="680"/>
      <c r="BC41" s="680"/>
      <c r="BD41" s="698"/>
      <c r="BE41" s="698"/>
      <c r="BF41" s="722"/>
      <c r="BG41" s="724"/>
      <c r="BH41" s="725"/>
      <c r="BI41" s="725"/>
      <c r="BJ41" s="725"/>
      <c r="BK41" s="725"/>
      <c r="BL41" s="234"/>
      <c r="BM41" s="713" t="s">
        <v>351</v>
      </c>
      <c r="BN41" s="713"/>
      <c r="BO41" s="713"/>
      <c r="BP41" s="713"/>
      <c r="BQ41" s="713"/>
      <c r="BR41" s="713"/>
      <c r="BS41" s="713"/>
      <c r="BT41" s="713"/>
      <c r="BU41" s="714"/>
      <c r="BV41" s="679" t="s">
        <v>240</v>
      </c>
      <c r="BW41" s="680"/>
      <c r="BX41" s="680"/>
      <c r="BY41" s="680"/>
      <c r="BZ41" s="680"/>
      <c r="CA41" s="680"/>
      <c r="CB41" s="723"/>
      <c r="CD41" s="712" t="s">
        <v>352</v>
      </c>
      <c r="CE41" s="713"/>
      <c r="CF41" s="713"/>
      <c r="CG41" s="713"/>
      <c r="CH41" s="713"/>
      <c r="CI41" s="713"/>
      <c r="CJ41" s="713"/>
      <c r="CK41" s="713"/>
      <c r="CL41" s="713"/>
      <c r="CM41" s="713"/>
      <c r="CN41" s="713"/>
      <c r="CO41" s="713"/>
      <c r="CP41" s="713"/>
      <c r="CQ41" s="714"/>
      <c r="CR41" s="679" t="s">
        <v>240</v>
      </c>
      <c r="CS41" s="698"/>
      <c r="CT41" s="698"/>
      <c r="CU41" s="698"/>
      <c r="CV41" s="698"/>
      <c r="CW41" s="698"/>
      <c r="CX41" s="698"/>
      <c r="CY41" s="699"/>
      <c r="CZ41" s="682" t="s">
        <v>240</v>
      </c>
      <c r="DA41" s="700"/>
      <c r="DB41" s="700"/>
      <c r="DC41" s="701"/>
      <c r="DD41" s="685" t="s">
        <v>250</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B42" s="660" t="s">
        <v>353</v>
      </c>
      <c r="C42" s="661"/>
      <c r="D42" s="661"/>
      <c r="E42" s="661"/>
      <c r="F42" s="661"/>
      <c r="G42" s="661"/>
      <c r="H42" s="661"/>
      <c r="I42" s="661"/>
      <c r="J42" s="661"/>
      <c r="K42" s="661"/>
      <c r="L42" s="661"/>
      <c r="M42" s="661"/>
      <c r="N42" s="661"/>
      <c r="O42" s="661"/>
      <c r="P42" s="661"/>
      <c r="Q42" s="662"/>
      <c r="R42" s="663">
        <v>8512503</v>
      </c>
      <c r="S42" s="702"/>
      <c r="T42" s="702"/>
      <c r="U42" s="702"/>
      <c r="V42" s="702"/>
      <c r="W42" s="702"/>
      <c r="X42" s="702"/>
      <c r="Y42" s="704"/>
      <c r="Z42" s="705">
        <v>100</v>
      </c>
      <c r="AA42" s="705"/>
      <c r="AB42" s="705"/>
      <c r="AC42" s="705"/>
      <c r="AD42" s="706">
        <v>4942160</v>
      </c>
      <c r="AE42" s="706"/>
      <c r="AF42" s="706"/>
      <c r="AG42" s="706"/>
      <c r="AH42" s="706"/>
      <c r="AI42" s="706"/>
      <c r="AJ42" s="706"/>
      <c r="AK42" s="706"/>
      <c r="AL42" s="666">
        <v>100</v>
      </c>
      <c r="AM42" s="707"/>
      <c r="AN42" s="707"/>
      <c r="AO42" s="708"/>
      <c r="AQ42" s="709" t="s">
        <v>354</v>
      </c>
      <c r="AR42" s="710"/>
      <c r="AS42" s="710"/>
      <c r="AT42" s="710"/>
      <c r="AU42" s="710"/>
      <c r="AV42" s="710"/>
      <c r="AW42" s="710"/>
      <c r="AX42" s="710"/>
      <c r="AY42" s="711"/>
      <c r="AZ42" s="663">
        <v>409531</v>
      </c>
      <c r="BA42" s="702"/>
      <c r="BB42" s="702"/>
      <c r="BC42" s="702"/>
      <c r="BD42" s="664"/>
      <c r="BE42" s="664"/>
      <c r="BF42" s="728"/>
      <c r="BG42" s="726"/>
      <c r="BH42" s="727"/>
      <c r="BI42" s="727"/>
      <c r="BJ42" s="727"/>
      <c r="BK42" s="727"/>
      <c r="BL42" s="235"/>
      <c r="BM42" s="729" t="s">
        <v>355</v>
      </c>
      <c r="BN42" s="729"/>
      <c r="BO42" s="729"/>
      <c r="BP42" s="729"/>
      <c r="BQ42" s="729"/>
      <c r="BR42" s="729"/>
      <c r="BS42" s="729"/>
      <c r="BT42" s="729"/>
      <c r="BU42" s="730"/>
      <c r="BV42" s="663">
        <v>374</v>
      </c>
      <c r="BW42" s="702"/>
      <c r="BX42" s="702"/>
      <c r="BY42" s="702"/>
      <c r="BZ42" s="702"/>
      <c r="CA42" s="702"/>
      <c r="CB42" s="703"/>
      <c r="CD42" s="676" t="s">
        <v>356</v>
      </c>
      <c r="CE42" s="677"/>
      <c r="CF42" s="677"/>
      <c r="CG42" s="677"/>
      <c r="CH42" s="677"/>
      <c r="CI42" s="677"/>
      <c r="CJ42" s="677"/>
      <c r="CK42" s="677"/>
      <c r="CL42" s="677"/>
      <c r="CM42" s="677"/>
      <c r="CN42" s="677"/>
      <c r="CO42" s="677"/>
      <c r="CP42" s="677"/>
      <c r="CQ42" s="678"/>
      <c r="CR42" s="679">
        <v>1543832</v>
      </c>
      <c r="CS42" s="680"/>
      <c r="CT42" s="680"/>
      <c r="CU42" s="680"/>
      <c r="CV42" s="680"/>
      <c r="CW42" s="680"/>
      <c r="CX42" s="680"/>
      <c r="CY42" s="681"/>
      <c r="CZ42" s="682">
        <v>19.100000000000001</v>
      </c>
      <c r="DA42" s="683"/>
      <c r="DB42" s="683"/>
      <c r="DC42" s="684"/>
      <c r="DD42" s="685">
        <v>527847</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V43" s="236"/>
      <c r="BW43" s="236"/>
      <c r="BX43" s="236"/>
      <c r="BY43" s="236"/>
      <c r="BZ43" s="236"/>
      <c r="CA43" s="236"/>
      <c r="CB43" s="236"/>
      <c r="CD43" s="676" t="s">
        <v>357</v>
      </c>
      <c r="CE43" s="677"/>
      <c r="CF43" s="677"/>
      <c r="CG43" s="677"/>
      <c r="CH43" s="677"/>
      <c r="CI43" s="677"/>
      <c r="CJ43" s="677"/>
      <c r="CK43" s="677"/>
      <c r="CL43" s="677"/>
      <c r="CM43" s="677"/>
      <c r="CN43" s="677"/>
      <c r="CO43" s="677"/>
      <c r="CP43" s="677"/>
      <c r="CQ43" s="678"/>
      <c r="CR43" s="679">
        <v>20064</v>
      </c>
      <c r="CS43" s="698"/>
      <c r="CT43" s="698"/>
      <c r="CU43" s="698"/>
      <c r="CV43" s="698"/>
      <c r="CW43" s="698"/>
      <c r="CX43" s="698"/>
      <c r="CY43" s="699"/>
      <c r="CZ43" s="682">
        <v>0.2</v>
      </c>
      <c r="DA43" s="700"/>
      <c r="DB43" s="700"/>
      <c r="DC43" s="701"/>
      <c r="DD43" s="685">
        <v>20064</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CD44" s="692" t="s">
        <v>305</v>
      </c>
      <c r="CE44" s="693"/>
      <c r="CF44" s="676" t="s">
        <v>358</v>
      </c>
      <c r="CG44" s="677"/>
      <c r="CH44" s="677"/>
      <c r="CI44" s="677"/>
      <c r="CJ44" s="677"/>
      <c r="CK44" s="677"/>
      <c r="CL44" s="677"/>
      <c r="CM44" s="677"/>
      <c r="CN44" s="677"/>
      <c r="CO44" s="677"/>
      <c r="CP44" s="677"/>
      <c r="CQ44" s="678"/>
      <c r="CR44" s="679">
        <v>1526771</v>
      </c>
      <c r="CS44" s="680"/>
      <c r="CT44" s="680"/>
      <c r="CU44" s="680"/>
      <c r="CV44" s="680"/>
      <c r="CW44" s="680"/>
      <c r="CX44" s="680"/>
      <c r="CY44" s="681"/>
      <c r="CZ44" s="682">
        <v>18.899999999999999</v>
      </c>
      <c r="DA44" s="683"/>
      <c r="DB44" s="683"/>
      <c r="DC44" s="684"/>
      <c r="DD44" s="685">
        <v>527847</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CD45" s="694"/>
      <c r="CE45" s="695"/>
      <c r="CF45" s="676" t="s">
        <v>359</v>
      </c>
      <c r="CG45" s="677"/>
      <c r="CH45" s="677"/>
      <c r="CI45" s="677"/>
      <c r="CJ45" s="677"/>
      <c r="CK45" s="677"/>
      <c r="CL45" s="677"/>
      <c r="CM45" s="677"/>
      <c r="CN45" s="677"/>
      <c r="CO45" s="677"/>
      <c r="CP45" s="677"/>
      <c r="CQ45" s="678"/>
      <c r="CR45" s="679">
        <v>805358</v>
      </c>
      <c r="CS45" s="698"/>
      <c r="CT45" s="698"/>
      <c r="CU45" s="698"/>
      <c r="CV45" s="698"/>
      <c r="CW45" s="698"/>
      <c r="CX45" s="698"/>
      <c r="CY45" s="699"/>
      <c r="CZ45" s="682">
        <v>10</v>
      </c>
      <c r="DA45" s="700"/>
      <c r="DB45" s="700"/>
      <c r="DC45" s="701"/>
      <c r="DD45" s="685">
        <v>87517</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228" t="s">
        <v>360</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4"/>
      <c r="CE46" s="695"/>
      <c r="CF46" s="676" t="s">
        <v>361</v>
      </c>
      <c r="CG46" s="677"/>
      <c r="CH46" s="677"/>
      <c r="CI46" s="677"/>
      <c r="CJ46" s="677"/>
      <c r="CK46" s="677"/>
      <c r="CL46" s="677"/>
      <c r="CM46" s="677"/>
      <c r="CN46" s="677"/>
      <c r="CO46" s="677"/>
      <c r="CP46" s="677"/>
      <c r="CQ46" s="678"/>
      <c r="CR46" s="679">
        <v>660716</v>
      </c>
      <c r="CS46" s="680"/>
      <c r="CT46" s="680"/>
      <c r="CU46" s="680"/>
      <c r="CV46" s="680"/>
      <c r="CW46" s="680"/>
      <c r="CX46" s="680"/>
      <c r="CY46" s="681"/>
      <c r="CZ46" s="682">
        <v>8.1999999999999993</v>
      </c>
      <c r="DA46" s="683"/>
      <c r="DB46" s="683"/>
      <c r="DC46" s="684"/>
      <c r="DD46" s="685">
        <v>410608</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238" t="s">
        <v>362</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4"/>
      <c r="CE47" s="695"/>
      <c r="CF47" s="676" t="s">
        <v>363</v>
      </c>
      <c r="CG47" s="677"/>
      <c r="CH47" s="677"/>
      <c r="CI47" s="677"/>
      <c r="CJ47" s="677"/>
      <c r="CK47" s="677"/>
      <c r="CL47" s="677"/>
      <c r="CM47" s="677"/>
      <c r="CN47" s="677"/>
      <c r="CO47" s="677"/>
      <c r="CP47" s="677"/>
      <c r="CQ47" s="678"/>
      <c r="CR47" s="679">
        <v>17061</v>
      </c>
      <c r="CS47" s="698"/>
      <c r="CT47" s="698"/>
      <c r="CU47" s="698"/>
      <c r="CV47" s="698"/>
      <c r="CW47" s="698"/>
      <c r="CX47" s="698"/>
      <c r="CY47" s="699"/>
      <c r="CZ47" s="682">
        <v>0.2</v>
      </c>
      <c r="DA47" s="700"/>
      <c r="DB47" s="700"/>
      <c r="DC47" s="701"/>
      <c r="DD47" s="685" t="s">
        <v>240</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239" t="s">
        <v>364</v>
      </c>
      <c r="CD48" s="696"/>
      <c r="CE48" s="697"/>
      <c r="CF48" s="676" t="s">
        <v>365</v>
      </c>
      <c r="CG48" s="677"/>
      <c r="CH48" s="677"/>
      <c r="CI48" s="677"/>
      <c r="CJ48" s="677"/>
      <c r="CK48" s="677"/>
      <c r="CL48" s="677"/>
      <c r="CM48" s="677"/>
      <c r="CN48" s="677"/>
      <c r="CO48" s="677"/>
      <c r="CP48" s="677"/>
      <c r="CQ48" s="678"/>
      <c r="CR48" s="679" t="s">
        <v>234</v>
      </c>
      <c r="CS48" s="680"/>
      <c r="CT48" s="680"/>
      <c r="CU48" s="680"/>
      <c r="CV48" s="680"/>
      <c r="CW48" s="680"/>
      <c r="CX48" s="680"/>
      <c r="CY48" s="681"/>
      <c r="CZ48" s="682" t="s">
        <v>248</v>
      </c>
      <c r="DA48" s="683"/>
      <c r="DB48" s="683"/>
      <c r="DC48" s="684"/>
      <c r="DD48" s="685" t="s">
        <v>143</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82:133" ht="11.25" customHeight="1" x14ac:dyDescent="0.15">
      <c r="CD49" s="660" t="s">
        <v>366</v>
      </c>
      <c r="CE49" s="661"/>
      <c r="CF49" s="661"/>
      <c r="CG49" s="661"/>
      <c r="CH49" s="661"/>
      <c r="CI49" s="661"/>
      <c r="CJ49" s="661"/>
      <c r="CK49" s="661"/>
      <c r="CL49" s="661"/>
      <c r="CM49" s="661"/>
      <c r="CN49" s="661"/>
      <c r="CO49" s="661"/>
      <c r="CP49" s="661"/>
      <c r="CQ49" s="662"/>
      <c r="CR49" s="663">
        <v>8075619</v>
      </c>
      <c r="CS49" s="664"/>
      <c r="CT49" s="664"/>
      <c r="CU49" s="664"/>
      <c r="CV49" s="664"/>
      <c r="CW49" s="664"/>
      <c r="CX49" s="664"/>
      <c r="CY49" s="665"/>
      <c r="CZ49" s="666">
        <v>100</v>
      </c>
      <c r="DA49" s="667"/>
      <c r="DB49" s="667"/>
      <c r="DC49" s="668"/>
      <c r="DD49" s="669">
        <v>5909391</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B01F7GEx6J68Gjw6HLAxIaYKqbvFnG8Eu2G0Fiyw13JtqoOt3PrYUcfRZVCZpwfylFLictMpXEIOCfr9S6NsHQ==" saltValue="sKBMBlaYU0EY3HjLXKv/a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64" sqref="AU64"/>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367</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04" t="s">
        <v>368</v>
      </c>
      <c r="DK2" s="1205"/>
      <c r="DL2" s="1205"/>
      <c r="DM2" s="1205"/>
      <c r="DN2" s="1205"/>
      <c r="DO2" s="1206"/>
      <c r="DP2" s="248"/>
      <c r="DQ2" s="1204" t="s">
        <v>369</v>
      </c>
      <c r="DR2" s="1205"/>
      <c r="DS2" s="1205"/>
      <c r="DT2" s="1205"/>
      <c r="DU2" s="1205"/>
      <c r="DV2" s="1205"/>
      <c r="DW2" s="1205"/>
      <c r="DX2" s="1205"/>
      <c r="DY2" s="1205"/>
      <c r="DZ2" s="1206"/>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57" t="s">
        <v>370</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1"/>
      <c r="BA4" s="251"/>
      <c r="BB4" s="251"/>
      <c r="BC4" s="251"/>
      <c r="BD4" s="251"/>
      <c r="BE4" s="252"/>
      <c r="BF4" s="252"/>
      <c r="BG4" s="252"/>
      <c r="BH4" s="252"/>
      <c r="BI4" s="252"/>
      <c r="BJ4" s="252"/>
      <c r="BK4" s="252"/>
      <c r="BL4" s="252"/>
      <c r="BM4" s="252"/>
      <c r="BN4" s="252"/>
      <c r="BO4" s="252"/>
      <c r="BP4" s="252"/>
      <c r="BQ4" s="251" t="s">
        <v>371</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89" t="s">
        <v>372</v>
      </c>
      <c r="B5" s="1090"/>
      <c r="C5" s="1090"/>
      <c r="D5" s="1090"/>
      <c r="E5" s="1090"/>
      <c r="F5" s="1090"/>
      <c r="G5" s="1090"/>
      <c r="H5" s="1090"/>
      <c r="I5" s="1090"/>
      <c r="J5" s="1090"/>
      <c r="K5" s="1090"/>
      <c r="L5" s="1090"/>
      <c r="M5" s="1090"/>
      <c r="N5" s="1090"/>
      <c r="O5" s="1090"/>
      <c r="P5" s="1091"/>
      <c r="Q5" s="1095" t="s">
        <v>373</v>
      </c>
      <c r="R5" s="1096"/>
      <c r="S5" s="1096"/>
      <c r="T5" s="1096"/>
      <c r="U5" s="1097"/>
      <c r="V5" s="1095" t="s">
        <v>374</v>
      </c>
      <c r="W5" s="1096"/>
      <c r="X5" s="1096"/>
      <c r="Y5" s="1096"/>
      <c r="Z5" s="1097"/>
      <c r="AA5" s="1095" t="s">
        <v>375</v>
      </c>
      <c r="AB5" s="1096"/>
      <c r="AC5" s="1096"/>
      <c r="AD5" s="1096"/>
      <c r="AE5" s="1096"/>
      <c r="AF5" s="1207" t="s">
        <v>376</v>
      </c>
      <c r="AG5" s="1096"/>
      <c r="AH5" s="1096"/>
      <c r="AI5" s="1096"/>
      <c r="AJ5" s="1111"/>
      <c r="AK5" s="1096" t="s">
        <v>377</v>
      </c>
      <c r="AL5" s="1096"/>
      <c r="AM5" s="1096"/>
      <c r="AN5" s="1096"/>
      <c r="AO5" s="1097"/>
      <c r="AP5" s="1095" t="s">
        <v>378</v>
      </c>
      <c r="AQ5" s="1096"/>
      <c r="AR5" s="1096"/>
      <c r="AS5" s="1096"/>
      <c r="AT5" s="1097"/>
      <c r="AU5" s="1095" t="s">
        <v>379</v>
      </c>
      <c r="AV5" s="1096"/>
      <c r="AW5" s="1096"/>
      <c r="AX5" s="1096"/>
      <c r="AY5" s="1111"/>
      <c r="AZ5" s="255"/>
      <c r="BA5" s="255"/>
      <c r="BB5" s="255"/>
      <c r="BC5" s="255"/>
      <c r="BD5" s="255"/>
      <c r="BE5" s="256"/>
      <c r="BF5" s="256"/>
      <c r="BG5" s="256"/>
      <c r="BH5" s="256"/>
      <c r="BI5" s="256"/>
      <c r="BJ5" s="256"/>
      <c r="BK5" s="256"/>
      <c r="BL5" s="256"/>
      <c r="BM5" s="256"/>
      <c r="BN5" s="256"/>
      <c r="BO5" s="256"/>
      <c r="BP5" s="256"/>
      <c r="BQ5" s="1089" t="s">
        <v>380</v>
      </c>
      <c r="BR5" s="1090"/>
      <c r="BS5" s="1090"/>
      <c r="BT5" s="1090"/>
      <c r="BU5" s="1090"/>
      <c r="BV5" s="1090"/>
      <c r="BW5" s="1090"/>
      <c r="BX5" s="1090"/>
      <c r="BY5" s="1090"/>
      <c r="BZ5" s="1090"/>
      <c r="CA5" s="1090"/>
      <c r="CB5" s="1090"/>
      <c r="CC5" s="1090"/>
      <c r="CD5" s="1090"/>
      <c r="CE5" s="1090"/>
      <c r="CF5" s="1090"/>
      <c r="CG5" s="1091"/>
      <c r="CH5" s="1095" t="s">
        <v>381</v>
      </c>
      <c r="CI5" s="1096"/>
      <c r="CJ5" s="1096"/>
      <c r="CK5" s="1096"/>
      <c r="CL5" s="1097"/>
      <c r="CM5" s="1095" t="s">
        <v>382</v>
      </c>
      <c r="CN5" s="1096"/>
      <c r="CO5" s="1096"/>
      <c r="CP5" s="1096"/>
      <c r="CQ5" s="1097"/>
      <c r="CR5" s="1095" t="s">
        <v>383</v>
      </c>
      <c r="CS5" s="1096"/>
      <c r="CT5" s="1096"/>
      <c r="CU5" s="1096"/>
      <c r="CV5" s="1097"/>
      <c r="CW5" s="1095" t="s">
        <v>384</v>
      </c>
      <c r="CX5" s="1096"/>
      <c r="CY5" s="1096"/>
      <c r="CZ5" s="1096"/>
      <c r="DA5" s="1097"/>
      <c r="DB5" s="1095" t="s">
        <v>385</v>
      </c>
      <c r="DC5" s="1096"/>
      <c r="DD5" s="1096"/>
      <c r="DE5" s="1096"/>
      <c r="DF5" s="1097"/>
      <c r="DG5" s="1192" t="s">
        <v>386</v>
      </c>
      <c r="DH5" s="1193"/>
      <c r="DI5" s="1193"/>
      <c r="DJ5" s="1193"/>
      <c r="DK5" s="1194"/>
      <c r="DL5" s="1192" t="s">
        <v>387</v>
      </c>
      <c r="DM5" s="1193"/>
      <c r="DN5" s="1193"/>
      <c r="DO5" s="1193"/>
      <c r="DP5" s="1194"/>
      <c r="DQ5" s="1095" t="s">
        <v>388</v>
      </c>
      <c r="DR5" s="1096"/>
      <c r="DS5" s="1096"/>
      <c r="DT5" s="1096"/>
      <c r="DU5" s="1097"/>
      <c r="DV5" s="1095" t="s">
        <v>379</v>
      </c>
      <c r="DW5" s="1096"/>
      <c r="DX5" s="1096"/>
      <c r="DY5" s="1096"/>
      <c r="DZ5" s="1111"/>
      <c r="EA5" s="253"/>
    </row>
    <row r="6" spans="1:131" s="254"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1"/>
      <c r="BA6" s="251"/>
      <c r="BB6" s="251"/>
      <c r="BC6" s="251"/>
      <c r="BD6" s="251"/>
      <c r="BE6" s="252"/>
      <c r="BF6" s="252"/>
      <c r="BG6" s="252"/>
      <c r="BH6" s="252"/>
      <c r="BI6" s="252"/>
      <c r="BJ6" s="252"/>
      <c r="BK6" s="252"/>
      <c r="BL6" s="252"/>
      <c r="BM6" s="252"/>
      <c r="BN6" s="252"/>
      <c r="BO6" s="252"/>
      <c r="BP6" s="252"/>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3"/>
    </row>
    <row r="7" spans="1:131" s="254" customFormat="1" ht="26.25" customHeight="1" thickTop="1" x14ac:dyDescent="0.15">
      <c r="A7" s="257">
        <v>1</v>
      </c>
      <c r="B7" s="1144" t="s">
        <v>389</v>
      </c>
      <c r="C7" s="1145"/>
      <c r="D7" s="1145"/>
      <c r="E7" s="1145"/>
      <c r="F7" s="1145"/>
      <c r="G7" s="1145"/>
      <c r="H7" s="1145"/>
      <c r="I7" s="1145"/>
      <c r="J7" s="1145"/>
      <c r="K7" s="1145"/>
      <c r="L7" s="1145"/>
      <c r="M7" s="1145"/>
      <c r="N7" s="1145"/>
      <c r="O7" s="1145"/>
      <c r="P7" s="1146"/>
      <c r="Q7" s="1198">
        <v>8458</v>
      </c>
      <c r="R7" s="1199"/>
      <c r="S7" s="1199"/>
      <c r="T7" s="1199"/>
      <c r="U7" s="1199"/>
      <c r="V7" s="1199">
        <v>8023</v>
      </c>
      <c r="W7" s="1199"/>
      <c r="X7" s="1199"/>
      <c r="Y7" s="1199"/>
      <c r="Z7" s="1199"/>
      <c r="AA7" s="1199">
        <v>435</v>
      </c>
      <c r="AB7" s="1199"/>
      <c r="AC7" s="1199"/>
      <c r="AD7" s="1199"/>
      <c r="AE7" s="1200"/>
      <c r="AF7" s="1201">
        <v>339</v>
      </c>
      <c r="AG7" s="1202"/>
      <c r="AH7" s="1202"/>
      <c r="AI7" s="1202"/>
      <c r="AJ7" s="1203"/>
      <c r="AK7" s="1185" t="s">
        <v>595</v>
      </c>
      <c r="AL7" s="1186"/>
      <c r="AM7" s="1186"/>
      <c r="AN7" s="1186"/>
      <c r="AO7" s="1186"/>
      <c r="AP7" s="1186">
        <v>5754</v>
      </c>
      <c r="AQ7" s="1186"/>
      <c r="AR7" s="1186"/>
      <c r="AS7" s="1186"/>
      <c r="AT7" s="1186"/>
      <c r="AU7" s="1187"/>
      <c r="AV7" s="1187"/>
      <c r="AW7" s="1187"/>
      <c r="AX7" s="1187"/>
      <c r="AY7" s="1188"/>
      <c r="AZ7" s="251"/>
      <c r="BA7" s="251"/>
      <c r="BB7" s="251"/>
      <c r="BC7" s="251"/>
      <c r="BD7" s="251"/>
      <c r="BE7" s="252"/>
      <c r="BF7" s="252"/>
      <c r="BG7" s="252"/>
      <c r="BH7" s="252"/>
      <c r="BI7" s="252"/>
      <c r="BJ7" s="252"/>
      <c r="BK7" s="252"/>
      <c r="BL7" s="252"/>
      <c r="BM7" s="252"/>
      <c r="BN7" s="252"/>
      <c r="BO7" s="252"/>
      <c r="BP7" s="252"/>
      <c r="BQ7" s="258">
        <v>1</v>
      </c>
      <c r="BR7" s="259"/>
      <c r="BS7" s="1189" t="s">
        <v>608</v>
      </c>
      <c r="BT7" s="1190"/>
      <c r="BU7" s="1190"/>
      <c r="BV7" s="1190"/>
      <c r="BW7" s="1190"/>
      <c r="BX7" s="1190"/>
      <c r="BY7" s="1190"/>
      <c r="BZ7" s="1190"/>
      <c r="CA7" s="1190"/>
      <c r="CB7" s="1190"/>
      <c r="CC7" s="1190"/>
      <c r="CD7" s="1190"/>
      <c r="CE7" s="1190"/>
      <c r="CF7" s="1190"/>
      <c r="CG7" s="1191"/>
      <c r="CH7" s="1182" t="s">
        <v>611</v>
      </c>
      <c r="CI7" s="1183"/>
      <c r="CJ7" s="1183"/>
      <c r="CK7" s="1183"/>
      <c r="CL7" s="1184"/>
      <c r="CM7" s="1182">
        <v>95</v>
      </c>
      <c r="CN7" s="1183"/>
      <c r="CO7" s="1183"/>
      <c r="CP7" s="1183"/>
      <c r="CQ7" s="1184"/>
      <c r="CR7" s="1182">
        <v>50</v>
      </c>
      <c r="CS7" s="1183"/>
      <c r="CT7" s="1183"/>
      <c r="CU7" s="1183"/>
      <c r="CV7" s="1184"/>
      <c r="CW7" s="1182" t="s">
        <v>612</v>
      </c>
      <c r="CX7" s="1183"/>
      <c r="CY7" s="1183"/>
      <c r="CZ7" s="1183"/>
      <c r="DA7" s="1184"/>
      <c r="DB7" s="1182" t="s">
        <v>529</v>
      </c>
      <c r="DC7" s="1183"/>
      <c r="DD7" s="1183"/>
      <c r="DE7" s="1183"/>
      <c r="DF7" s="1184"/>
      <c r="DG7" s="1182" t="s">
        <v>529</v>
      </c>
      <c r="DH7" s="1183"/>
      <c r="DI7" s="1183"/>
      <c r="DJ7" s="1183"/>
      <c r="DK7" s="1184"/>
      <c r="DL7" s="1182" t="s">
        <v>529</v>
      </c>
      <c r="DM7" s="1183"/>
      <c r="DN7" s="1183"/>
      <c r="DO7" s="1183"/>
      <c r="DP7" s="1184"/>
      <c r="DQ7" s="1182" t="s">
        <v>529</v>
      </c>
      <c r="DR7" s="1183"/>
      <c r="DS7" s="1183"/>
      <c r="DT7" s="1183"/>
      <c r="DU7" s="1184"/>
      <c r="DV7" s="1209"/>
      <c r="DW7" s="1210"/>
      <c r="DX7" s="1210"/>
      <c r="DY7" s="1210"/>
      <c r="DZ7" s="1211"/>
      <c r="EA7" s="253"/>
    </row>
    <row r="8" spans="1:131" s="254" customFormat="1" ht="26.25" customHeight="1" x14ac:dyDescent="0.15">
      <c r="A8" s="260">
        <v>2</v>
      </c>
      <c r="B8" s="1131" t="s">
        <v>390</v>
      </c>
      <c r="C8" s="1132"/>
      <c r="D8" s="1132"/>
      <c r="E8" s="1132"/>
      <c r="F8" s="1132"/>
      <c r="G8" s="1132"/>
      <c r="H8" s="1132"/>
      <c r="I8" s="1132"/>
      <c r="J8" s="1132"/>
      <c r="K8" s="1132"/>
      <c r="L8" s="1132"/>
      <c r="M8" s="1132"/>
      <c r="N8" s="1132"/>
      <c r="O8" s="1132"/>
      <c r="P8" s="1133"/>
      <c r="Q8" s="1137">
        <v>92</v>
      </c>
      <c r="R8" s="1138"/>
      <c r="S8" s="1138"/>
      <c r="T8" s="1138"/>
      <c r="U8" s="1138"/>
      <c r="V8" s="1138">
        <v>91</v>
      </c>
      <c r="W8" s="1138"/>
      <c r="X8" s="1138"/>
      <c r="Y8" s="1138"/>
      <c r="Z8" s="1138"/>
      <c r="AA8" s="1138">
        <v>1</v>
      </c>
      <c r="AB8" s="1138"/>
      <c r="AC8" s="1138"/>
      <c r="AD8" s="1138"/>
      <c r="AE8" s="1139"/>
      <c r="AF8" s="1113">
        <v>1</v>
      </c>
      <c r="AG8" s="1114"/>
      <c r="AH8" s="1114"/>
      <c r="AI8" s="1114"/>
      <c r="AJ8" s="1115"/>
      <c r="AK8" s="1180">
        <v>39</v>
      </c>
      <c r="AL8" s="1181"/>
      <c r="AM8" s="1181"/>
      <c r="AN8" s="1181"/>
      <c r="AO8" s="1181"/>
      <c r="AP8" s="1181">
        <v>16</v>
      </c>
      <c r="AQ8" s="1181"/>
      <c r="AR8" s="1181"/>
      <c r="AS8" s="1181"/>
      <c r="AT8" s="1181"/>
      <c r="AU8" s="1178"/>
      <c r="AV8" s="1178"/>
      <c r="AW8" s="1178"/>
      <c r="AX8" s="1178"/>
      <c r="AY8" s="1179"/>
      <c r="AZ8" s="251"/>
      <c r="BA8" s="251"/>
      <c r="BB8" s="251"/>
      <c r="BC8" s="251"/>
      <c r="BD8" s="251"/>
      <c r="BE8" s="252"/>
      <c r="BF8" s="252"/>
      <c r="BG8" s="252"/>
      <c r="BH8" s="252"/>
      <c r="BI8" s="252"/>
      <c r="BJ8" s="252"/>
      <c r="BK8" s="252"/>
      <c r="BL8" s="252"/>
      <c r="BM8" s="252"/>
      <c r="BN8" s="252"/>
      <c r="BO8" s="252"/>
      <c r="BP8" s="252"/>
      <c r="BQ8" s="261">
        <v>2</v>
      </c>
      <c r="BR8" s="262"/>
      <c r="BS8" s="1108" t="s">
        <v>609</v>
      </c>
      <c r="BT8" s="1109"/>
      <c r="BU8" s="1109"/>
      <c r="BV8" s="1109"/>
      <c r="BW8" s="1109"/>
      <c r="BX8" s="1109"/>
      <c r="BY8" s="1109"/>
      <c r="BZ8" s="1109"/>
      <c r="CA8" s="1109"/>
      <c r="CB8" s="1109"/>
      <c r="CC8" s="1109"/>
      <c r="CD8" s="1109"/>
      <c r="CE8" s="1109"/>
      <c r="CF8" s="1109"/>
      <c r="CG8" s="1110"/>
      <c r="CH8" s="1083">
        <v>-6</v>
      </c>
      <c r="CI8" s="1084"/>
      <c r="CJ8" s="1084"/>
      <c r="CK8" s="1084"/>
      <c r="CL8" s="1085"/>
      <c r="CM8" s="1083">
        <v>33</v>
      </c>
      <c r="CN8" s="1084"/>
      <c r="CO8" s="1084"/>
      <c r="CP8" s="1084"/>
      <c r="CQ8" s="1085"/>
      <c r="CR8" s="1083">
        <v>7</v>
      </c>
      <c r="CS8" s="1084"/>
      <c r="CT8" s="1084"/>
      <c r="CU8" s="1084"/>
      <c r="CV8" s="1085"/>
      <c r="CW8" s="1083">
        <v>4</v>
      </c>
      <c r="CX8" s="1084"/>
      <c r="CY8" s="1084"/>
      <c r="CZ8" s="1084"/>
      <c r="DA8" s="1085"/>
      <c r="DB8" s="1083" t="s">
        <v>529</v>
      </c>
      <c r="DC8" s="1084"/>
      <c r="DD8" s="1084"/>
      <c r="DE8" s="1084"/>
      <c r="DF8" s="1085"/>
      <c r="DG8" s="1083" t="s">
        <v>529</v>
      </c>
      <c r="DH8" s="1084"/>
      <c r="DI8" s="1084"/>
      <c r="DJ8" s="1084"/>
      <c r="DK8" s="1085"/>
      <c r="DL8" s="1083" t="s">
        <v>529</v>
      </c>
      <c r="DM8" s="1084"/>
      <c r="DN8" s="1084"/>
      <c r="DO8" s="1084"/>
      <c r="DP8" s="1085"/>
      <c r="DQ8" s="1083" t="s">
        <v>529</v>
      </c>
      <c r="DR8" s="1084"/>
      <c r="DS8" s="1084"/>
      <c r="DT8" s="1084"/>
      <c r="DU8" s="1085"/>
      <c r="DV8" s="1086"/>
      <c r="DW8" s="1087"/>
      <c r="DX8" s="1087"/>
      <c r="DY8" s="1087"/>
      <c r="DZ8" s="1088"/>
      <c r="EA8" s="253"/>
    </row>
    <row r="9" spans="1:131" s="254" customFormat="1" ht="26.25" customHeight="1" x14ac:dyDescent="0.15">
      <c r="A9" s="260">
        <v>3</v>
      </c>
      <c r="B9" s="1131" t="s">
        <v>391</v>
      </c>
      <c r="C9" s="1132"/>
      <c r="D9" s="1132"/>
      <c r="E9" s="1132"/>
      <c r="F9" s="1132"/>
      <c r="G9" s="1132"/>
      <c r="H9" s="1132"/>
      <c r="I9" s="1132"/>
      <c r="J9" s="1132"/>
      <c r="K9" s="1132"/>
      <c r="L9" s="1132"/>
      <c r="M9" s="1132"/>
      <c r="N9" s="1132"/>
      <c r="O9" s="1132"/>
      <c r="P9" s="1133"/>
      <c r="Q9" s="1137">
        <v>1</v>
      </c>
      <c r="R9" s="1138"/>
      <c r="S9" s="1138"/>
      <c r="T9" s="1138"/>
      <c r="U9" s="1138"/>
      <c r="V9" s="1138">
        <v>1</v>
      </c>
      <c r="W9" s="1138"/>
      <c r="X9" s="1138"/>
      <c r="Y9" s="1138"/>
      <c r="Z9" s="1138"/>
      <c r="AA9" s="1138">
        <v>0</v>
      </c>
      <c r="AB9" s="1138"/>
      <c r="AC9" s="1138"/>
      <c r="AD9" s="1138"/>
      <c r="AE9" s="1139"/>
      <c r="AF9" s="1113">
        <v>0</v>
      </c>
      <c r="AG9" s="1114"/>
      <c r="AH9" s="1114"/>
      <c r="AI9" s="1114"/>
      <c r="AJ9" s="1115"/>
      <c r="AK9" s="1180" t="s">
        <v>594</v>
      </c>
      <c r="AL9" s="1181"/>
      <c r="AM9" s="1181"/>
      <c r="AN9" s="1181"/>
      <c r="AO9" s="1181"/>
      <c r="AP9" s="1181" t="s">
        <v>594</v>
      </c>
      <c r="AQ9" s="1181"/>
      <c r="AR9" s="1181"/>
      <c r="AS9" s="1181"/>
      <c r="AT9" s="1181"/>
      <c r="AU9" s="1178"/>
      <c r="AV9" s="1178"/>
      <c r="AW9" s="1178"/>
      <c r="AX9" s="1178"/>
      <c r="AY9" s="1179"/>
      <c r="AZ9" s="251"/>
      <c r="BA9" s="251"/>
      <c r="BB9" s="251"/>
      <c r="BC9" s="251"/>
      <c r="BD9" s="251"/>
      <c r="BE9" s="252"/>
      <c r="BF9" s="252"/>
      <c r="BG9" s="252"/>
      <c r="BH9" s="252"/>
      <c r="BI9" s="252"/>
      <c r="BJ9" s="252"/>
      <c r="BK9" s="252"/>
      <c r="BL9" s="252"/>
      <c r="BM9" s="252"/>
      <c r="BN9" s="252"/>
      <c r="BO9" s="252"/>
      <c r="BP9" s="252"/>
      <c r="BQ9" s="261">
        <v>3</v>
      </c>
      <c r="BR9" s="262"/>
      <c r="BS9" s="1108" t="s">
        <v>610</v>
      </c>
      <c r="BT9" s="1109"/>
      <c r="BU9" s="1109"/>
      <c r="BV9" s="1109"/>
      <c r="BW9" s="1109"/>
      <c r="BX9" s="1109"/>
      <c r="BY9" s="1109"/>
      <c r="BZ9" s="1109"/>
      <c r="CA9" s="1109"/>
      <c r="CB9" s="1109"/>
      <c r="CC9" s="1109"/>
      <c r="CD9" s="1109"/>
      <c r="CE9" s="1109"/>
      <c r="CF9" s="1109"/>
      <c r="CG9" s="1110"/>
      <c r="CH9" s="1083">
        <v>2</v>
      </c>
      <c r="CI9" s="1084"/>
      <c r="CJ9" s="1084"/>
      <c r="CK9" s="1084"/>
      <c r="CL9" s="1085"/>
      <c r="CM9" s="1083">
        <v>23</v>
      </c>
      <c r="CN9" s="1084"/>
      <c r="CO9" s="1084"/>
      <c r="CP9" s="1084"/>
      <c r="CQ9" s="1085"/>
      <c r="CR9" s="1083">
        <v>1</v>
      </c>
      <c r="CS9" s="1084"/>
      <c r="CT9" s="1084"/>
      <c r="CU9" s="1084"/>
      <c r="CV9" s="1085"/>
      <c r="CW9" s="1083">
        <v>12</v>
      </c>
      <c r="CX9" s="1084"/>
      <c r="CY9" s="1084"/>
      <c r="CZ9" s="1084"/>
      <c r="DA9" s="1085"/>
      <c r="DB9" s="1083" t="s">
        <v>529</v>
      </c>
      <c r="DC9" s="1084"/>
      <c r="DD9" s="1084"/>
      <c r="DE9" s="1084"/>
      <c r="DF9" s="1085"/>
      <c r="DG9" s="1083" t="s">
        <v>529</v>
      </c>
      <c r="DH9" s="1084"/>
      <c r="DI9" s="1084"/>
      <c r="DJ9" s="1084"/>
      <c r="DK9" s="1085"/>
      <c r="DL9" s="1083" t="s">
        <v>529</v>
      </c>
      <c r="DM9" s="1084"/>
      <c r="DN9" s="1084"/>
      <c r="DO9" s="1084"/>
      <c r="DP9" s="1085"/>
      <c r="DQ9" s="1083" t="s">
        <v>529</v>
      </c>
      <c r="DR9" s="1084"/>
      <c r="DS9" s="1084"/>
      <c r="DT9" s="1084"/>
      <c r="DU9" s="1085"/>
      <c r="DV9" s="1086"/>
      <c r="DW9" s="1087"/>
      <c r="DX9" s="1087"/>
      <c r="DY9" s="1087"/>
      <c r="DZ9" s="1088"/>
      <c r="EA9" s="253"/>
    </row>
    <row r="10" spans="1:131" s="254" customFormat="1" ht="26.25" customHeight="1" x14ac:dyDescent="0.15">
      <c r="A10" s="260">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1"/>
      <c r="BA10" s="251"/>
      <c r="BB10" s="251"/>
      <c r="BC10" s="251"/>
      <c r="BD10" s="251"/>
      <c r="BE10" s="252"/>
      <c r="BF10" s="252"/>
      <c r="BG10" s="252"/>
      <c r="BH10" s="252"/>
      <c r="BI10" s="252"/>
      <c r="BJ10" s="252"/>
      <c r="BK10" s="252"/>
      <c r="BL10" s="252"/>
      <c r="BM10" s="252"/>
      <c r="BN10" s="252"/>
      <c r="BO10" s="252"/>
      <c r="BP10" s="252"/>
      <c r="BQ10" s="261">
        <v>4</v>
      </c>
      <c r="BR10" s="262"/>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3"/>
    </row>
    <row r="11" spans="1:131" s="254" customFormat="1" ht="26.25" customHeight="1" x14ac:dyDescent="0.15">
      <c r="A11" s="260">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1"/>
      <c r="BA11" s="251"/>
      <c r="BB11" s="251"/>
      <c r="BC11" s="251"/>
      <c r="BD11" s="251"/>
      <c r="BE11" s="252"/>
      <c r="BF11" s="252"/>
      <c r="BG11" s="252"/>
      <c r="BH11" s="252"/>
      <c r="BI11" s="252"/>
      <c r="BJ11" s="252"/>
      <c r="BK11" s="252"/>
      <c r="BL11" s="252"/>
      <c r="BM11" s="252"/>
      <c r="BN11" s="252"/>
      <c r="BO11" s="252"/>
      <c r="BP11" s="252"/>
      <c r="BQ11" s="261">
        <v>5</v>
      </c>
      <c r="BR11" s="262"/>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3"/>
    </row>
    <row r="12" spans="1:131" s="254" customFormat="1" ht="26.25" customHeight="1" x14ac:dyDescent="0.15">
      <c r="A12" s="260">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1"/>
      <c r="BA12" s="251"/>
      <c r="BB12" s="251"/>
      <c r="BC12" s="251"/>
      <c r="BD12" s="251"/>
      <c r="BE12" s="252"/>
      <c r="BF12" s="252"/>
      <c r="BG12" s="252"/>
      <c r="BH12" s="252"/>
      <c r="BI12" s="252"/>
      <c r="BJ12" s="252"/>
      <c r="BK12" s="252"/>
      <c r="BL12" s="252"/>
      <c r="BM12" s="252"/>
      <c r="BN12" s="252"/>
      <c r="BO12" s="252"/>
      <c r="BP12" s="252"/>
      <c r="BQ12" s="261">
        <v>6</v>
      </c>
      <c r="BR12" s="262"/>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3"/>
    </row>
    <row r="13" spans="1:131" s="254" customFormat="1" ht="26.25" customHeight="1" x14ac:dyDescent="0.15">
      <c r="A13" s="260">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1"/>
      <c r="BA13" s="251"/>
      <c r="BB13" s="251"/>
      <c r="BC13" s="251"/>
      <c r="BD13" s="251"/>
      <c r="BE13" s="252"/>
      <c r="BF13" s="252"/>
      <c r="BG13" s="252"/>
      <c r="BH13" s="252"/>
      <c r="BI13" s="252"/>
      <c r="BJ13" s="252"/>
      <c r="BK13" s="252"/>
      <c r="BL13" s="252"/>
      <c r="BM13" s="252"/>
      <c r="BN13" s="252"/>
      <c r="BO13" s="252"/>
      <c r="BP13" s="252"/>
      <c r="BQ13" s="261">
        <v>7</v>
      </c>
      <c r="BR13" s="262"/>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3"/>
    </row>
    <row r="14" spans="1:131" s="254" customFormat="1" ht="26.25" customHeight="1" x14ac:dyDescent="0.15">
      <c r="A14" s="260">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1"/>
      <c r="BA14" s="251"/>
      <c r="BB14" s="251"/>
      <c r="BC14" s="251"/>
      <c r="BD14" s="251"/>
      <c r="BE14" s="252"/>
      <c r="BF14" s="252"/>
      <c r="BG14" s="252"/>
      <c r="BH14" s="252"/>
      <c r="BI14" s="252"/>
      <c r="BJ14" s="252"/>
      <c r="BK14" s="252"/>
      <c r="BL14" s="252"/>
      <c r="BM14" s="252"/>
      <c r="BN14" s="252"/>
      <c r="BO14" s="252"/>
      <c r="BP14" s="252"/>
      <c r="BQ14" s="261">
        <v>8</v>
      </c>
      <c r="BR14" s="262"/>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3"/>
    </row>
    <row r="15" spans="1:131" s="254" customFormat="1" ht="26.25" customHeight="1" x14ac:dyDescent="0.15">
      <c r="A15" s="260">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1"/>
      <c r="BA15" s="251"/>
      <c r="BB15" s="251"/>
      <c r="BC15" s="251"/>
      <c r="BD15" s="251"/>
      <c r="BE15" s="252"/>
      <c r="BF15" s="252"/>
      <c r="BG15" s="252"/>
      <c r="BH15" s="252"/>
      <c r="BI15" s="252"/>
      <c r="BJ15" s="252"/>
      <c r="BK15" s="252"/>
      <c r="BL15" s="252"/>
      <c r="BM15" s="252"/>
      <c r="BN15" s="252"/>
      <c r="BO15" s="252"/>
      <c r="BP15" s="252"/>
      <c r="BQ15" s="261">
        <v>9</v>
      </c>
      <c r="BR15" s="262"/>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3"/>
    </row>
    <row r="16" spans="1:131" s="254" customFormat="1" ht="26.25" customHeight="1" x14ac:dyDescent="0.15">
      <c r="A16" s="260">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1"/>
      <c r="BA16" s="251"/>
      <c r="BB16" s="251"/>
      <c r="BC16" s="251"/>
      <c r="BD16" s="251"/>
      <c r="BE16" s="252"/>
      <c r="BF16" s="252"/>
      <c r="BG16" s="252"/>
      <c r="BH16" s="252"/>
      <c r="BI16" s="252"/>
      <c r="BJ16" s="252"/>
      <c r="BK16" s="252"/>
      <c r="BL16" s="252"/>
      <c r="BM16" s="252"/>
      <c r="BN16" s="252"/>
      <c r="BO16" s="252"/>
      <c r="BP16" s="252"/>
      <c r="BQ16" s="261">
        <v>10</v>
      </c>
      <c r="BR16" s="262"/>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3"/>
    </row>
    <row r="17" spans="1:131" s="254" customFormat="1" ht="26.25" customHeight="1" x14ac:dyDescent="0.15">
      <c r="A17" s="260">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1"/>
      <c r="BA17" s="251"/>
      <c r="BB17" s="251"/>
      <c r="BC17" s="251"/>
      <c r="BD17" s="251"/>
      <c r="BE17" s="252"/>
      <c r="BF17" s="252"/>
      <c r="BG17" s="252"/>
      <c r="BH17" s="252"/>
      <c r="BI17" s="252"/>
      <c r="BJ17" s="252"/>
      <c r="BK17" s="252"/>
      <c r="BL17" s="252"/>
      <c r="BM17" s="252"/>
      <c r="BN17" s="252"/>
      <c r="BO17" s="252"/>
      <c r="BP17" s="252"/>
      <c r="BQ17" s="261">
        <v>11</v>
      </c>
      <c r="BR17" s="262"/>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3"/>
    </row>
    <row r="18" spans="1:131" s="254" customFormat="1" ht="26.25" customHeight="1" x14ac:dyDescent="0.15">
      <c r="A18" s="260">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1"/>
      <c r="BA18" s="251"/>
      <c r="BB18" s="251"/>
      <c r="BC18" s="251"/>
      <c r="BD18" s="251"/>
      <c r="BE18" s="252"/>
      <c r="BF18" s="252"/>
      <c r="BG18" s="252"/>
      <c r="BH18" s="252"/>
      <c r="BI18" s="252"/>
      <c r="BJ18" s="252"/>
      <c r="BK18" s="252"/>
      <c r="BL18" s="252"/>
      <c r="BM18" s="252"/>
      <c r="BN18" s="252"/>
      <c r="BO18" s="252"/>
      <c r="BP18" s="252"/>
      <c r="BQ18" s="261">
        <v>12</v>
      </c>
      <c r="BR18" s="262"/>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3"/>
    </row>
    <row r="19" spans="1:131" s="254" customFormat="1" ht="26.25" customHeight="1" x14ac:dyDescent="0.15">
      <c r="A19" s="260">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1"/>
      <c r="BA19" s="251"/>
      <c r="BB19" s="251"/>
      <c r="BC19" s="251"/>
      <c r="BD19" s="251"/>
      <c r="BE19" s="252"/>
      <c r="BF19" s="252"/>
      <c r="BG19" s="252"/>
      <c r="BH19" s="252"/>
      <c r="BI19" s="252"/>
      <c r="BJ19" s="252"/>
      <c r="BK19" s="252"/>
      <c r="BL19" s="252"/>
      <c r="BM19" s="252"/>
      <c r="BN19" s="252"/>
      <c r="BO19" s="252"/>
      <c r="BP19" s="252"/>
      <c r="BQ19" s="261">
        <v>13</v>
      </c>
      <c r="BR19" s="262"/>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3"/>
    </row>
    <row r="20" spans="1:131" s="254" customFormat="1" ht="26.25" customHeight="1" x14ac:dyDescent="0.15">
      <c r="A20" s="260">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1"/>
      <c r="BA20" s="251"/>
      <c r="BB20" s="251"/>
      <c r="BC20" s="251"/>
      <c r="BD20" s="251"/>
      <c r="BE20" s="252"/>
      <c r="BF20" s="252"/>
      <c r="BG20" s="252"/>
      <c r="BH20" s="252"/>
      <c r="BI20" s="252"/>
      <c r="BJ20" s="252"/>
      <c r="BK20" s="252"/>
      <c r="BL20" s="252"/>
      <c r="BM20" s="252"/>
      <c r="BN20" s="252"/>
      <c r="BO20" s="252"/>
      <c r="BP20" s="252"/>
      <c r="BQ20" s="261">
        <v>14</v>
      </c>
      <c r="BR20" s="262"/>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3"/>
    </row>
    <row r="21" spans="1:131" s="254" customFormat="1" ht="26.25" customHeight="1" thickBot="1" x14ac:dyDescent="0.2">
      <c r="A21" s="260">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1"/>
      <c r="BA21" s="251"/>
      <c r="BB21" s="251"/>
      <c r="BC21" s="251"/>
      <c r="BD21" s="251"/>
      <c r="BE21" s="252"/>
      <c r="BF21" s="252"/>
      <c r="BG21" s="252"/>
      <c r="BH21" s="252"/>
      <c r="BI21" s="252"/>
      <c r="BJ21" s="252"/>
      <c r="BK21" s="252"/>
      <c r="BL21" s="252"/>
      <c r="BM21" s="252"/>
      <c r="BN21" s="252"/>
      <c r="BO21" s="252"/>
      <c r="BP21" s="252"/>
      <c r="BQ21" s="261">
        <v>15</v>
      </c>
      <c r="BR21" s="262"/>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3"/>
    </row>
    <row r="22" spans="1:131" s="254" customFormat="1" ht="26.25" customHeight="1" x14ac:dyDescent="0.15">
      <c r="A22" s="260">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392</v>
      </c>
      <c r="BA22" s="1129"/>
      <c r="BB22" s="1129"/>
      <c r="BC22" s="1129"/>
      <c r="BD22" s="1130"/>
      <c r="BE22" s="252"/>
      <c r="BF22" s="252"/>
      <c r="BG22" s="252"/>
      <c r="BH22" s="252"/>
      <c r="BI22" s="252"/>
      <c r="BJ22" s="252"/>
      <c r="BK22" s="252"/>
      <c r="BL22" s="252"/>
      <c r="BM22" s="252"/>
      <c r="BN22" s="252"/>
      <c r="BO22" s="252"/>
      <c r="BP22" s="252"/>
      <c r="BQ22" s="261">
        <v>16</v>
      </c>
      <c r="BR22" s="262"/>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3"/>
    </row>
    <row r="23" spans="1:131" s="254" customFormat="1" ht="26.25" customHeight="1" thickBot="1" x14ac:dyDescent="0.2">
      <c r="A23" s="263" t="s">
        <v>393</v>
      </c>
      <c r="B23" s="1038" t="s">
        <v>394</v>
      </c>
      <c r="C23" s="1039"/>
      <c r="D23" s="1039"/>
      <c r="E23" s="1039"/>
      <c r="F23" s="1039"/>
      <c r="G23" s="1039"/>
      <c r="H23" s="1039"/>
      <c r="I23" s="1039"/>
      <c r="J23" s="1039"/>
      <c r="K23" s="1039"/>
      <c r="L23" s="1039"/>
      <c r="M23" s="1039"/>
      <c r="N23" s="1039"/>
      <c r="O23" s="1039"/>
      <c r="P23" s="1040"/>
      <c r="Q23" s="1162">
        <v>8551</v>
      </c>
      <c r="R23" s="1163"/>
      <c r="S23" s="1163"/>
      <c r="T23" s="1163"/>
      <c r="U23" s="1163"/>
      <c r="V23" s="1163">
        <v>8115</v>
      </c>
      <c r="W23" s="1163"/>
      <c r="X23" s="1163"/>
      <c r="Y23" s="1163"/>
      <c r="Z23" s="1163"/>
      <c r="AA23" s="1163">
        <v>436</v>
      </c>
      <c r="AB23" s="1163"/>
      <c r="AC23" s="1163"/>
      <c r="AD23" s="1163"/>
      <c r="AE23" s="1164"/>
      <c r="AF23" s="1165">
        <v>340</v>
      </c>
      <c r="AG23" s="1163"/>
      <c r="AH23" s="1163"/>
      <c r="AI23" s="1163"/>
      <c r="AJ23" s="1166"/>
      <c r="AK23" s="1167"/>
      <c r="AL23" s="1168"/>
      <c r="AM23" s="1168"/>
      <c r="AN23" s="1168"/>
      <c r="AO23" s="1168"/>
      <c r="AP23" s="1163">
        <v>5770</v>
      </c>
      <c r="AQ23" s="1163"/>
      <c r="AR23" s="1163"/>
      <c r="AS23" s="1163"/>
      <c r="AT23" s="1163"/>
      <c r="AU23" s="1169"/>
      <c r="AV23" s="1169"/>
      <c r="AW23" s="1169"/>
      <c r="AX23" s="1169"/>
      <c r="AY23" s="1170"/>
      <c r="AZ23" s="1159" t="s">
        <v>395</v>
      </c>
      <c r="BA23" s="1160"/>
      <c r="BB23" s="1160"/>
      <c r="BC23" s="1160"/>
      <c r="BD23" s="1161"/>
      <c r="BE23" s="252"/>
      <c r="BF23" s="252"/>
      <c r="BG23" s="252"/>
      <c r="BH23" s="252"/>
      <c r="BI23" s="252"/>
      <c r="BJ23" s="252"/>
      <c r="BK23" s="252"/>
      <c r="BL23" s="252"/>
      <c r="BM23" s="252"/>
      <c r="BN23" s="252"/>
      <c r="BO23" s="252"/>
      <c r="BP23" s="252"/>
      <c r="BQ23" s="261">
        <v>17</v>
      </c>
      <c r="BR23" s="262"/>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3"/>
    </row>
    <row r="24" spans="1:131" s="254" customFormat="1" ht="26.25" customHeight="1" x14ac:dyDescent="0.15">
      <c r="A24" s="1158" t="s">
        <v>396</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1"/>
      <c r="BA24" s="251"/>
      <c r="BB24" s="251"/>
      <c r="BC24" s="251"/>
      <c r="BD24" s="251"/>
      <c r="BE24" s="252"/>
      <c r="BF24" s="252"/>
      <c r="BG24" s="252"/>
      <c r="BH24" s="252"/>
      <c r="BI24" s="252"/>
      <c r="BJ24" s="252"/>
      <c r="BK24" s="252"/>
      <c r="BL24" s="252"/>
      <c r="BM24" s="252"/>
      <c r="BN24" s="252"/>
      <c r="BO24" s="252"/>
      <c r="BP24" s="252"/>
      <c r="BQ24" s="261">
        <v>18</v>
      </c>
      <c r="BR24" s="262"/>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3"/>
    </row>
    <row r="25" spans="1:131" s="246" customFormat="1" ht="26.25" customHeight="1" thickBot="1" x14ac:dyDescent="0.2">
      <c r="A25" s="1157" t="s">
        <v>397</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1"/>
      <c r="BK25" s="251"/>
      <c r="BL25" s="251"/>
      <c r="BM25" s="251"/>
      <c r="BN25" s="251"/>
      <c r="BO25" s="264"/>
      <c r="BP25" s="264"/>
      <c r="BQ25" s="261">
        <v>19</v>
      </c>
      <c r="BR25" s="262"/>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5"/>
    </row>
    <row r="26" spans="1:131" s="246" customFormat="1" ht="26.25" customHeight="1" x14ac:dyDescent="0.15">
      <c r="A26" s="1089" t="s">
        <v>372</v>
      </c>
      <c r="B26" s="1090"/>
      <c r="C26" s="1090"/>
      <c r="D26" s="1090"/>
      <c r="E26" s="1090"/>
      <c r="F26" s="1090"/>
      <c r="G26" s="1090"/>
      <c r="H26" s="1090"/>
      <c r="I26" s="1090"/>
      <c r="J26" s="1090"/>
      <c r="K26" s="1090"/>
      <c r="L26" s="1090"/>
      <c r="M26" s="1090"/>
      <c r="N26" s="1090"/>
      <c r="O26" s="1090"/>
      <c r="P26" s="1091"/>
      <c r="Q26" s="1095" t="s">
        <v>398</v>
      </c>
      <c r="R26" s="1096"/>
      <c r="S26" s="1096"/>
      <c r="T26" s="1096"/>
      <c r="U26" s="1097"/>
      <c r="V26" s="1095" t="s">
        <v>399</v>
      </c>
      <c r="W26" s="1096"/>
      <c r="X26" s="1096"/>
      <c r="Y26" s="1096"/>
      <c r="Z26" s="1097"/>
      <c r="AA26" s="1095" t="s">
        <v>400</v>
      </c>
      <c r="AB26" s="1096"/>
      <c r="AC26" s="1096"/>
      <c r="AD26" s="1096"/>
      <c r="AE26" s="1096"/>
      <c r="AF26" s="1153" t="s">
        <v>401</v>
      </c>
      <c r="AG26" s="1102"/>
      <c r="AH26" s="1102"/>
      <c r="AI26" s="1102"/>
      <c r="AJ26" s="1154"/>
      <c r="AK26" s="1096" t="s">
        <v>402</v>
      </c>
      <c r="AL26" s="1096"/>
      <c r="AM26" s="1096"/>
      <c r="AN26" s="1096"/>
      <c r="AO26" s="1097"/>
      <c r="AP26" s="1095" t="s">
        <v>403</v>
      </c>
      <c r="AQ26" s="1096"/>
      <c r="AR26" s="1096"/>
      <c r="AS26" s="1096"/>
      <c r="AT26" s="1097"/>
      <c r="AU26" s="1095" t="s">
        <v>404</v>
      </c>
      <c r="AV26" s="1096"/>
      <c r="AW26" s="1096"/>
      <c r="AX26" s="1096"/>
      <c r="AY26" s="1097"/>
      <c r="AZ26" s="1095" t="s">
        <v>405</v>
      </c>
      <c r="BA26" s="1096"/>
      <c r="BB26" s="1096"/>
      <c r="BC26" s="1096"/>
      <c r="BD26" s="1097"/>
      <c r="BE26" s="1095" t="s">
        <v>379</v>
      </c>
      <c r="BF26" s="1096"/>
      <c r="BG26" s="1096"/>
      <c r="BH26" s="1096"/>
      <c r="BI26" s="1111"/>
      <c r="BJ26" s="251"/>
      <c r="BK26" s="251"/>
      <c r="BL26" s="251"/>
      <c r="BM26" s="251"/>
      <c r="BN26" s="251"/>
      <c r="BO26" s="264"/>
      <c r="BP26" s="264"/>
      <c r="BQ26" s="261">
        <v>20</v>
      </c>
      <c r="BR26" s="262"/>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5"/>
    </row>
    <row r="27" spans="1:131" s="246"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1"/>
      <c r="BK27" s="251"/>
      <c r="BL27" s="251"/>
      <c r="BM27" s="251"/>
      <c r="BN27" s="251"/>
      <c r="BO27" s="264"/>
      <c r="BP27" s="264"/>
      <c r="BQ27" s="261">
        <v>21</v>
      </c>
      <c r="BR27" s="262"/>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5"/>
    </row>
    <row r="28" spans="1:131" s="246" customFormat="1" ht="26.25" customHeight="1" thickTop="1" x14ac:dyDescent="0.15">
      <c r="A28" s="265">
        <v>1</v>
      </c>
      <c r="B28" s="1144" t="s">
        <v>406</v>
      </c>
      <c r="C28" s="1145"/>
      <c r="D28" s="1145"/>
      <c r="E28" s="1145"/>
      <c r="F28" s="1145"/>
      <c r="G28" s="1145"/>
      <c r="H28" s="1145"/>
      <c r="I28" s="1145"/>
      <c r="J28" s="1145"/>
      <c r="K28" s="1145"/>
      <c r="L28" s="1145"/>
      <c r="M28" s="1145"/>
      <c r="N28" s="1145"/>
      <c r="O28" s="1145"/>
      <c r="P28" s="1146"/>
      <c r="Q28" s="1147">
        <v>1120</v>
      </c>
      <c r="R28" s="1148"/>
      <c r="S28" s="1148"/>
      <c r="T28" s="1148"/>
      <c r="U28" s="1148"/>
      <c r="V28" s="1148">
        <v>1113</v>
      </c>
      <c r="W28" s="1148"/>
      <c r="X28" s="1148"/>
      <c r="Y28" s="1148"/>
      <c r="Z28" s="1148"/>
      <c r="AA28" s="1148">
        <v>7</v>
      </c>
      <c r="AB28" s="1148"/>
      <c r="AC28" s="1148"/>
      <c r="AD28" s="1148"/>
      <c r="AE28" s="1149"/>
      <c r="AF28" s="1150">
        <v>7</v>
      </c>
      <c r="AG28" s="1148"/>
      <c r="AH28" s="1148"/>
      <c r="AI28" s="1148"/>
      <c r="AJ28" s="1151"/>
      <c r="AK28" s="1152"/>
      <c r="AL28" s="1140"/>
      <c r="AM28" s="1140"/>
      <c r="AN28" s="1140"/>
      <c r="AO28" s="1140"/>
      <c r="AP28" s="1140" t="s">
        <v>595</v>
      </c>
      <c r="AQ28" s="1140"/>
      <c r="AR28" s="1140"/>
      <c r="AS28" s="1140"/>
      <c r="AT28" s="1140"/>
      <c r="AU28" s="1140" t="s">
        <v>597</v>
      </c>
      <c r="AV28" s="1140"/>
      <c r="AW28" s="1140"/>
      <c r="AX28" s="1140"/>
      <c r="AY28" s="1140"/>
      <c r="AZ28" s="1141"/>
      <c r="BA28" s="1141"/>
      <c r="BB28" s="1141"/>
      <c r="BC28" s="1141"/>
      <c r="BD28" s="1141"/>
      <c r="BE28" s="1142"/>
      <c r="BF28" s="1142"/>
      <c r="BG28" s="1142"/>
      <c r="BH28" s="1142"/>
      <c r="BI28" s="1143"/>
      <c r="BJ28" s="251"/>
      <c r="BK28" s="251"/>
      <c r="BL28" s="251"/>
      <c r="BM28" s="251"/>
      <c r="BN28" s="251"/>
      <c r="BO28" s="264"/>
      <c r="BP28" s="264"/>
      <c r="BQ28" s="261">
        <v>22</v>
      </c>
      <c r="BR28" s="262"/>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5"/>
    </row>
    <row r="29" spans="1:131" s="246" customFormat="1" ht="26.25" customHeight="1" x14ac:dyDescent="0.15">
      <c r="A29" s="265">
        <v>2</v>
      </c>
      <c r="B29" s="1131" t="s">
        <v>407</v>
      </c>
      <c r="C29" s="1132"/>
      <c r="D29" s="1132"/>
      <c r="E29" s="1132"/>
      <c r="F29" s="1132"/>
      <c r="G29" s="1132"/>
      <c r="H29" s="1132"/>
      <c r="I29" s="1132"/>
      <c r="J29" s="1132"/>
      <c r="K29" s="1132"/>
      <c r="L29" s="1132"/>
      <c r="M29" s="1132"/>
      <c r="N29" s="1132"/>
      <c r="O29" s="1132"/>
      <c r="P29" s="1133"/>
      <c r="Q29" s="1137">
        <v>244</v>
      </c>
      <c r="R29" s="1138"/>
      <c r="S29" s="1138"/>
      <c r="T29" s="1138"/>
      <c r="U29" s="1138"/>
      <c r="V29" s="1138">
        <v>243</v>
      </c>
      <c r="W29" s="1138"/>
      <c r="X29" s="1138"/>
      <c r="Y29" s="1138"/>
      <c r="Z29" s="1138"/>
      <c r="AA29" s="1138">
        <v>1</v>
      </c>
      <c r="AB29" s="1138"/>
      <c r="AC29" s="1138"/>
      <c r="AD29" s="1138"/>
      <c r="AE29" s="1139"/>
      <c r="AF29" s="1113">
        <v>1</v>
      </c>
      <c r="AG29" s="1114"/>
      <c r="AH29" s="1114"/>
      <c r="AI29" s="1114"/>
      <c r="AJ29" s="1115"/>
      <c r="AK29" s="1074">
        <v>65</v>
      </c>
      <c r="AL29" s="1065"/>
      <c r="AM29" s="1065"/>
      <c r="AN29" s="1065"/>
      <c r="AO29" s="1065"/>
      <c r="AP29" s="1065">
        <v>13</v>
      </c>
      <c r="AQ29" s="1065"/>
      <c r="AR29" s="1065"/>
      <c r="AS29" s="1065"/>
      <c r="AT29" s="1065"/>
      <c r="AU29" s="1065">
        <v>3</v>
      </c>
      <c r="AV29" s="1065"/>
      <c r="AW29" s="1065"/>
      <c r="AX29" s="1065"/>
      <c r="AY29" s="1065"/>
      <c r="AZ29" s="1136"/>
      <c r="BA29" s="1136"/>
      <c r="BB29" s="1136"/>
      <c r="BC29" s="1136"/>
      <c r="BD29" s="1136"/>
      <c r="BE29" s="1126"/>
      <c r="BF29" s="1126"/>
      <c r="BG29" s="1126"/>
      <c r="BH29" s="1126"/>
      <c r="BI29" s="1127"/>
      <c r="BJ29" s="251"/>
      <c r="BK29" s="251"/>
      <c r="BL29" s="251"/>
      <c r="BM29" s="251"/>
      <c r="BN29" s="251"/>
      <c r="BO29" s="264"/>
      <c r="BP29" s="264"/>
      <c r="BQ29" s="261">
        <v>23</v>
      </c>
      <c r="BR29" s="262"/>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5"/>
    </row>
    <row r="30" spans="1:131" s="246" customFormat="1" ht="26.25" customHeight="1" x14ac:dyDescent="0.15">
      <c r="A30" s="265">
        <v>3</v>
      </c>
      <c r="B30" s="1131" t="s">
        <v>408</v>
      </c>
      <c r="C30" s="1132"/>
      <c r="D30" s="1132"/>
      <c r="E30" s="1132"/>
      <c r="F30" s="1132"/>
      <c r="G30" s="1132"/>
      <c r="H30" s="1132"/>
      <c r="I30" s="1132"/>
      <c r="J30" s="1132"/>
      <c r="K30" s="1132"/>
      <c r="L30" s="1132"/>
      <c r="M30" s="1132"/>
      <c r="N30" s="1132"/>
      <c r="O30" s="1132"/>
      <c r="P30" s="1133"/>
      <c r="Q30" s="1137">
        <v>148</v>
      </c>
      <c r="R30" s="1138"/>
      <c r="S30" s="1138"/>
      <c r="T30" s="1138"/>
      <c r="U30" s="1138"/>
      <c r="V30" s="1138">
        <v>147</v>
      </c>
      <c r="W30" s="1138"/>
      <c r="X30" s="1138"/>
      <c r="Y30" s="1138"/>
      <c r="Z30" s="1138"/>
      <c r="AA30" s="1138">
        <v>1</v>
      </c>
      <c r="AB30" s="1138"/>
      <c r="AC30" s="1138"/>
      <c r="AD30" s="1138"/>
      <c r="AE30" s="1139"/>
      <c r="AF30" s="1113">
        <v>0</v>
      </c>
      <c r="AG30" s="1114"/>
      <c r="AH30" s="1114"/>
      <c r="AI30" s="1114"/>
      <c r="AJ30" s="1115"/>
      <c r="AK30" s="1074" t="s">
        <v>594</v>
      </c>
      <c r="AL30" s="1065"/>
      <c r="AM30" s="1065"/>
      <c r="AN30" s="1065"/>
      <c r="AO30" s="1065"/>
      <c r="AP30" s="1065" t="s">
        <v>594</v>
      </c>
      <c r="AQ30" s="1065"/>
      <c r="AR30" s="1065"/>
      <c r="AS30" s="1065"/>
      <c r="AT30" s="1065"/>
      <c r="AU30" s="1065" t="s">
        <v>598</v>
      </c>
      <c r="AV30" s="1065"/>
      <c r="AW30" s="1065"/>
      <c r="AX30" s="1065"/>
      <c r="AY30" s="1065"/>
      <c r="AZ30" s="1136"/>
      <c r="BA30" s="1136"/>
      <c r="BB30" s="1136"/>
      <c r="BC30" s="1136"/>
      <c r="BD30" s="1136"/>
      <c r="BE30" s="1126"/>
      <c r="BF30" s="1126"/>
      <c r="BG30" s="1126"/>
      <c r="BH30" s="1126"/>
      <c r="BI30" s="1127"/>
      <c r="BJ30" s="251"/>
      <c r="BK30" s="251"/>
      <c r="BL30" s="251"/>
      <c r="BM30" s="251"/>
      <c r="BN30" s="251"/>
      <c r="BO30" s="264"/>
      <c r="BP30" s="264"/>
      <c r="BQ30" s="261">
        <v>24</v>
      </c>
      <c r="BR30" s="262"/>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5"/>
    </row>
    <row r="31" spans="1:131" s="246" customFormat="1" ht="26.25" customHeight="1" x14ac:dyDescent="0.15">
      <c r="A31" s="265">
        <v>4</v>
      </c>
      <c r="B31" s="1131" t="s">
        <v>409</v>
      </c>
      <c r="C31" s="1132"/>
      <c r="D31" s="1132"/>
      <c r="E31" s="1132"/>
      <c r="F31" s="1132"/>
      <c r="G31" s="1132"/>
      <c r="H31" s="1132"/>
      <c r="I31" s="1132"/>
      <c r="J31" s="1132"/>
      <c r="K31" s="1132"/>
      <c r="L31" s="1132"/>
      <c r="M31" s="1132"/>
      <c r="N31" s="1132"/>
      <c r="O31" s="1132"/>
      <c r="P31" s="1133"/>
      <c r="Q31" s="1137">
        <v>170</v>
      </c>
      <c r="R31" s="1138"/>
      <c r="S31" s="1138"/>
      <c r="T31" s="1138"/>
      <c r="U31" s="1138"/>
      <c r="V31" s="1138">
        <v>169</v>
      </c>
      <c r="W31" s="1138"/>
      <c r="X31" s="1138"/>
      <c r="Y31" s="1138"/>
      <c r="Z31" s="1138"/>
      <c r="AA31" s="1138">
        <v>1</v>
      </c>
      <c r="AB31" s="1138"/>
      <c r="AC31" s="1138"/>
      <c r="AD31" s="1138"/>
      <c r="AE31" s="1139"/>
      <c r="AF31" s="1113">
        <v>1</v>
      </c>
      <c r="AG31" s="1114"/>
      <c r="AH31" s="1114"/>
      <c r="AI31" s="1114"/>
      <c r="AJ31" s="1115"/>
      <c r="AK31" s="1074" t="s">
        <v>594</v>
      </c>
      <c r="AL31" s="1065"/>
      <c r="AM31" s="1065"/>
      <c r="AN31" s="1065"/>
      <c r="AO31" s="1065"/>
      <c r="AP31" s="1065" t="s">
        <v>596</v>
      </c>
      <c r="AQ31" s="1065"/>
      <c r="AR31" s="1065"/>
      <c r="AS31" s="1065"/>
      <c r="AT31" s="1065"/>
      <c r="AU31" s="1065" t="s">
        <v>594</v>
      </c>
      <c r="AV31" s="1065"/>
      <c r="AW31" s="1065"/>
      <c r="AX31" s="1065"/>
      <c r="AY31" s="1065"/>
      <c r="AZ31" s="1136"/>
      <c r="BA31" s="1136"/>
      <c r="BB31" s="1136"/>
      <c r="BC31" s="1136"/>
      <c r="BD31" s="1136"/>
      <c r="BE31" s="1126"/>
      <c r="BF31" s="1126"/>
      <c r="BG31" s="1126"/>
      <c r="BH31" s="1126"/>
      <c r="BI31" s="1127"/>
      <c r="BJ31" s="251"/>
      <c r="BK31" s="251"/>
      <c r="BL31" s="251"/>
      <c r="BM31" s="251"/>
      <c r="BN31" s="251"/>
      <c r="BO31" s="264"/>
      <c r="BP31" s="264"/>
      <c r="BQ31" s="261">
        <v>25</v>
      </c>
      <c r="BR31" s="262"/>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5"/>
    </row>
    <row r="32" spans="1:131" s="246" customFormat="1" ht="26.25" customHeight="1" x14ac:dyDescent="0.15">
      <c r="A32" s="265">
        <v>5</v>
      </c>
      <c r="B32" s="1131" t="s">
        <v>410</v>
      </c>
      <c r="C32" s="1132"/>
      <c r="D32" s="1132"/>
      <c r="E32" s="1132"/>
      <c r="F32" s="1132"/>
      <c r="G32" s="1132"/>
      <c r="H32" s="1132"/>
      <c r="I32" s="1132"/>
      <c r="J32" s="1132"/>
      <c r="K32" s="1132"/>
      <c r="L32" s="1132"/>
      <c r="M32" s="1132"/>
      <c r="N32" s="1132"/>
      <c r="O32" s="1132"/>
      <c r="P32" s="1133"/>
      <c r="Q32" s="1137">
        <v>1419</v>
      </c>
      <c r="R32" s="1138"/>
      <c r="S32" s="1138"/>
      <c r="T32" s="1138"/>
      <c r="U32" s="1138"/>
      <c r="V32" s="1138">
        <v>1373</v>
      </c>
      <c r="W32" s="1138"/>
      <c r="X32" s="1138"/>
      <c r="Y32" s="1138"/>
      <c r="Z32" s="1138"/>
      <c r="AA32" s="1138">
        <v>46</v>
      </c>
      <c r="AB32" s="1138"/>
      <c r="AC32" s="1138"/>
      <c r="AD32" s="1138"/>
      <c r="AE32" s="1139"/>
      <c r="AF32" s="1113">
        <v>46</v>
      </c>
      <c r="AG32" s="1114"/>
      <c r="AH32" s="1114"/>
      <c r="AI32" s="1114"/>
      <c r="AJ32" s="1115"/>
      <c r="AK32" s="1074" t="s">
        <v>594</v>
      </c>
      <c r="AL32" s="1065"/>
      <c r="AM32" s="1065"/>
      <c r="AN32" s="1065"/>
      <c r="AO32" s="1065"/>
      <c r="AP32" s="1065" t="s">
        <v>594</v>
      </c>
      <c r="AQ32" s="1065"/>
      <c r="AR32" s="1065"/>
      <c r="AS32" s="1065"/>
      <c r="AT32" s="1065"/>
      <c r="AU32" s="1065" t="s">
        <v>595</v>
      </c>
      <c r="AV32" s="1065"/>
      <c r="AW32" s="1065"/>
      <c r="AX32" s="1065"/>
      <c r="AY32" s="1065"/>
      <c r="AZ32" s="1136"/>
      <c r="BA32" s="1136"/>
      <c r="BB32" s="1136"/>
      <c r="BC32" s="1136"/>
      <c r="BD32" s="1136"/>
      <c r="BE32" s="1126"/>
      <c r="BF32" s="1126"/>
      <c r="BG32" s="1126"/>
      <c r="BH32" s="1126"/>
      <c r="BI32" s="1127"/>
      <c r="BJ32" s="251"/>
      <c r="BK32" s="251"/>
      <c r="BL32" s="251"/>
      <c r="BM32" s="251"/>
      <c r="BN32" s="251"/>
      <c r="BO32" s="264"/>
      <c r="BP32" s="264"/>
      <c r="BQ32" s="261">
        <v>26</v>
      </c>
      <c r="BR32" s="262"/>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5"/>
    </row>
    <row r="33" spans="1:131" s="246" customFormat="1" ht="26.25" customHeight="1" x14ac:dyDescent="0.15">
      <c r="A33" s="265">
        <v>6</v>
      </c>
      <c r="B33" s="1131" t="s">
        <v>411</v>
      </c>
      <c r="C33" s="1132"/>
      <c r="D33" s="1132"/>
      <c r="E33" s="1132"/>
      <c r="F33" s="1132"/>
      <c r="G33" s="1132"/>
      <c r="H33" s="1132"/>
      <c r="I33" s="1132"/>
      <c r="J33" s="1132"/>
      <c r="K33" s="1132"/>
      <c r="L33" s="1132"/>
      <c r="M33" s="1132"/>
      <c r="N33" s="1132"/>
      <c r="O33" s="1132"/>
      <c r="P33" s="1133"/>
      <c r="Q33" s="1137">
        <v>360</v>
      </c>
      <c r="R33" s="1138"/>
      <c r="S33" s="1138"/>
      <c r="T33" s="1138"/>
      <c r="U33" s="1138"/>
      <c r="V33" s="1138">
        <v>358</v>
      </c>
      <c r="W33" s="1138"/>
      <c r="X33" s="1138"/>
      <c r="Y33" s="1138"/>
      <c r="Z33" s="1138"/>
      <c r="AA33" s="1138">
        <v>2</v>
      </c>
      <c r="AB33" s="1138"/>
      <c r="AC33" s="1138"/>
      <c r="AD33" s="1138"/>
      <c r="AE33" s="1139"/>
      <c r="AF33" s="1113">
        <v>70</v>
      </c>
      <c r="AG33" s="1114"/>
      <c r="AH33" s="1114"/>
      <c r="AI33" s="1114"/>
      <c r="AJ33" s="1115"/>
      <c r="AK33" s="1074">
        <v>86</v>
      </c>
      <c r="AL33" s="1065"/>
      <c r="AM33" s="1065"/>
      <c r="AN33" s="1065"/>
      <c r="AO33" s="1065"/>
      <c r="AP33" s="1065">
        <v>911</v>
      </c>
      <c r="AQ33" s="1065"/>
      <c r="AR33" s="1065"/>
      <c r="AS33" s="1065"/>
      <c r="AT33" s="1065"/>
      <c r="AU33" s="1065">
        <v>455</v>
      </c>
      <c r="AV33" s="1065"/>
      <c r="AW33" s="1065"/>
      <c r="AX33" s="1065"/>
      <c r="AY33" s="1065"/>
      <c r="AZ33" s="1136" t="s">
        <v>594</v>
      </c>
      <c r="BA33" s="1136"/>
      <c r="BB33" s="1136"/>
      <c r="BC33" s="1136"/>
      <c r="BD33" s="1136"/>
      <c r="BE33" s="1126" t="s">
        <v>412</v>
      </c>
      <c r="BF33" s="1126"/>
      <c r="BG33" s="1126"/>
      <c r="BH33" s="1126"/>
      <c r="BI33" s="1127"/>
      <c r="BJ33" s="251"/>
      <c r="BK33" s="251"/>
      <c r="BL33" s="251"/>
      <c r="BM33" s="251"/>
      <c r="BN33" s="251"/>
      <c r="BO33" s="264"/>
      <c r="BP33" s="264"/>
      <c r="BQ33" s="261">
        <v>27</v>
      </c>
      <c r="BR33" s="262"/>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5"/>
    </row>
    <row r="34" spans="1:131" s="246" customFormat="1" ht="26.25" customHeight="1" x14ac:dyDescent="0.15">
      <c r="A34" s="265">
        <v>7</v>
      </c>
      <c r="B34" s="1131" t="s">
        <v>413</v>
      </c>
      <c r="C34" s="1132"/>
      <c r="D34" s="1132"/>
      <c r="E34" s="1132"/>
      <c r="F34" s="1132"/>
      <c r="G34" s="1132"/>
      <c r="H34" s="1132"/>
      <c r="I34" s="1132"/>
      <c r="J34" s="1132"/>
      <c r="K34" s="1132"/>
      <c r="L34" s="1132"/>
      <c r="M34" s="1132"/>
      <c r="N34" s="1132"/>
      <c r="O34" s="1132"/>
      <c r="P34" s="1133"/>
      <c r="Q34" s="1137">
        <v>13</v>
      </c>
      <c r="R34" s="1138"/>
      <c r="S34" s="1138"/>
      <c r="T34" s="1138"/>
      <c r="U34" s="1138"/>
      <c r="V34" s="1138">
        <v>13</v>
      </c>
      <c r="W34" s="1138"/>
      <c r="X34" s="1138"/>
      <c r="Y34" s="1138"/>
      <c r="Z34" s="1138"/>
      <c r="AA34" s="1138">
        <v>0</v>
      </c>
      <c r="AB34" s="1138"/>
      <c r="AC34" s="1138"/>
      <c r="AD34" s="1138"/>
      <c r="AE34" s="1139"/>
      <c r="AF34" s="1113">
        <v>0</v>
      </c>
      <c r="AG34" s="1114"/>
      <c r="AH34" s="1114"/>
      <c r="AI34" s="1114"/>
      <c r="AJ34" s="1115"/>
      <c r="AK34" s="1074">
        <v>1</v>
      </c>
      <c r="AL34" s="1065"/>
      <c r="AM34" s="1065"/>
      <c r="AN34" s="1065"/>
      <c r="AO34" s="1065"/>
      <c r="AP34" s="1065">
        <v>12</v>
      </c>
      <c r="AQ34" s="1065"/>
      <c r="AR34" s="1065"/>
      <c r="AS34" s="1065"/>
      <c r="AT34" s="1065"/>
      <c r="AU34" s="1065">
        <v>8</v>
      </c>
      <c r="AV34" s="1065"/>
      <c r="AW34" s="1065"/>
      <c r="AX34" s="1065"/>
      <c r="AY34" s="1065"/>
      <c r="AZ34" s="1136" t="s">
        <v>594</v>
      </c>
      <c r="BA34" s="1136"/>
      <c r="BB34" s="1136"/>
      <c r="BC34" s="1136"/>
      <c r="BD34" s="1136"/>
      <c r="BE34" s="1126" t="s">
        <v>414</v>
      </c>
      <c r="BF34" s="1126"/>
      <c r="BG34" s="1126"/>
      <c r="BH34" s="1126"/>
      <c r="BI34" s="1127"/>
      <c r="BJ34" s="251"/>
      <c r="BK34" s="251"/>
      <c r="BL34" s="251"/>
      <c r="BM34" s="251"/>
      <c r="BN34" s="251"/>
      <c r="BO34" s="264"/>
      <c r="BP34" s="264"/>
      <c r="BQ34" s="261">
        <v>28</v>
      </c>
      <c r="BR34" s="262"/>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5"/>
    </row>
    <row r="35" spans="1:131" s="246" customFormat="1" ht="26.25" customHeight="1" x14ac:dyDescent="0.15">
      <c r="A35" s="265">
        <v>8</v>
      </c>
      <c r="B35" s="1131" t="s">
        <v>415</v>
      </c>
      <c r="C35" s="1132"/>
      <c r="D35" s="1132"/>
      <c r="E35" s="1132"/>
      <c r="F35" s="1132"/>
      <c r="G35" s="1132"/>
      <c r="H35" s="1132"/>
      <c r="I35" s="1132"/>
      <c r="J35" s="1132"/>
      <c r="K35" s="1132"/>
      <c r="L35" s="1132"/>
      <c r="M35" s="1132"/>
      <c r="N35" s="1132"/>
      <c r="O35" s="1132"/>
      <c r="P35" s="1133"/>
      <c r="Q35" s="1137">
        <v>293</v>
      </c>
      <c r="R35" s="1138"/>
      <c r="S35" s="1138"/>
      <c r="T35" s="1138"/>
      <c r="U35" s="1138"/>
      <c r="V35" s="1138">
        <v>293</v>
      </c>
      <c r="W35" s="1138"/>
      <c r="X35" s="1138"/>
      <c r="Y35" s="1138"/>
      <c r="Z35" s="1138"/>
      <c r="AA35" s="1138">
        <v>0</v>
      </c>
      <c r="AB35" s="1138"/>
      <c r="AC35" s="1138"/>
      <c r="AD35" s="1138"/>
      <c r="AE35" s="1139"/>
      <c r="AF35" s="1113">
        <v>0</v>
      </c>
      <c r="AG35" s="1114"/>
      <c r="AH35" s="1114"/>
      <c r="AI35" s="1114"/>
      <c r="AJ35" s="1115"/>
      <c r="AK35" s="1074">
        <v>135</v>
      </c>
      <c r="AL35" s="1065"/>
      <c r="AM35" s="1065"/>
      <c r="AN35" s="1065"/>
      <c r="AO35" s="1065"/>
      <c r="AP35" s="1065">
        <v>1233</v>
      </c>
      <c r="AQ35" s="1065"/>
      <c r="AR35" s="1065"/>
      <c r="AS35" s="1065"/>
      <c r="AT35" s="1065"/>
      <c r="AU35" s="1065">
        <v>253</v>
      </c>
      <c r="AV35" s="1065"/>
      <c r="AW35" s="1065"/>
      <c r="AX35" s="1065"/>
      <c r="AY35" s="1065"/>
      <c r="AZ35" s="1136" t="s">
        <v>595</v>
      </c>
      <c r="BA35" s="1136"/>
      <c r="BB35" s="1136"/>
      <c r="BC35" s="1136"/>
      <c r="BD35" s="1136"/>
      <c r="BE35" s="1126" t="s">
        <v>416</v>
      </c>
      <c r="BF35" s="1126"/>
      <c r="BG35" s="1126"/>
      <c r="BH35" s="1126"/>
      <c r="BI35" s="1127"/>
      <c r="BJ35" s="251"/>
      <c r="BK35" s="251"/>
      <c r="BL35" s="251"/>
      <c r="BM35" s="251"/>
      <c r="BN35" s="251"/>
      <c r="BO35" s="264"/>
      <c r="BP35" s="264"/>
      <c r="BQ35" s="261">
        <v>29</v>
      </c>
      <c r="BR35" s="262"/>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5"/>
    </row>
    <row r="36" spans="1:131" s="246" customFormat="1" ht="26.25" customHeight="1" x14ac:dyDescent="0.15">
      <c r="A36" s="265">
        <v>9</v>
      </c>
      <c r="B36" s="1131" t="s">
        <v>417</v>
      </c>
      <c r="C36" s="1132"/>
      <c r="D36" s="1132"/>
      <c r="E36" s="1132"/>
      <c r="F36" s="1132"/>
      <c r="G36" s="1132"/>
      <c r="H36" s="1132"/>
      <c r="I36" s="1132"/>
      <c r="J36" s="1132"/>
      <c r="K36" s="1132"/>
      <c r="L36" s="1132"/>
      <c r="M36" s="1132"/>
      <c r="N36" s="1132"/>
      <c r="O36" s="1132"/>
      <c r="P36" s="1133"/>
      <c r="Q36" s="1137">
        <v>218</v>
      </c>
      <c r="R36" s="1138"/>
      <c r="S36" s="1138"/>
      <c r="T36" s="1138"/>
      <c r="U36" s="1138"/>
      <c r="V36" s="1138">
        <v>218</v>
      </c>
      <c r="W36" s="1138"/>
      <c r="X36" s="1138"/>
      <c r="Y36" s="1138"/>
      <c r="Z36" s="1138"/>
      <c r="AA36" s="1138">
        <v>0</v>
      </c>
      <c r="AB36" s="1138"/>
      <c r="AC36" s="1138"/>
      <c r="AD36" s="1138"/>
      <c r="AE36" s="1139"/>
      <c r="AF36" s="1113">
        <v>0</v>
      </c>
      <c r="AG36" s="1114"/>
      <c r="AH36" s="1114"/>
      <c r="AI36" s="1114"/>
      <c r="AJ36" s="1115"/>
      <c r="AK36" s="1074">
        <v>97</v>
      </c>
      <c r="AL36" s="1065"/>
      <c r="AM36" s="1065"/>
      <c r="AN36" s="1065"/>
      <c r="AO36" s="1065"/>
      <c r="AP36" s="1065">
        <v>475</v>
      </c>
      <c r="AQ36" s="1065"/>
      <c r="AR36" s="1065"/>
      <c r="AS36" s="1065"/>
      <c r="AT36" s="1065"/>
      <c r="AU36" s="1065">
        <v>106</v>
      </c>
      <c r="AV36" s="1065"/>
      <c r="AW36" s="1065"/>
      <c r="AX36" s="1065"/>
      <c r="AY36" s="1065"/>
      <c r="AZ36" s="1136" t="s">
        <v>595</v>
      </c>
      <c r="BA36" s="1136"/>
      <c r="BB36" s="1136"/>
      <c r="BC36" s="1136"/>
      <c r="BD36" s="1136"/>
      <c r="BE36" s="1126" t="s">
        <v>418</v>
      </c>
      <c r="BF36" s="1126"/>
      <c r="BG36" s="1126"/>
      <c r="BH36" s="1126"/>
      <c r="BI36" s="1127"/>
      <c r="BJ36" s="251"/>
      <c r="BK36" s="251"/>
      <c r="BL36" s="251"/>
      <c r="BM36" s="251"/>
      <c r="BN36" s="251"/>
      <c r="BO36" s="264"/>
      <c r="BP36" s="264"/>
      <c r="BQ36" s="261">
        <v>30</v>
      </c>
      <c r="BR36" s="262"/>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5"/>
    </row>
    <row r="37" spans="1:131" s="246" customFormat="1" ht="26.25" customHeight="1" x14ac:dyDescent="0.15">
      <c r="A37" s="265">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1"/>
      <c r="BK37" s="251"/>
      <c r="BL37" s="251"/>
      <c r="BM37" s="251"/>
      <c r="BN37" s="251"/>
      <c r="BO37" s="264"/>
      <c r="BP37" s="264"/>
      <c r="BQ37" s="261">
        <v>31</v>
      </c>
      <c r="BR37" s="262"/>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5"/>
    </row>
    <row r="38" spans="1:131" s="246" customFormat="1" ht="26.25" customHeight="1" x14ac:dyDescent="0.15">
      <c r="A38" s="265">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1"/>
      <c r="BK38" s="251"/>
      <c r="BL38" s="251"/>
      <c r="BM38" s="251"/>
      <c r="BN38" s="251"/>
      <c r="BO38" s="264"/>
      <c r="BP38" s="264"/>
      <c r="BQ38" s="261">
        <v>32</v>
      </c>
      <c r="BR38" s="262"/>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5"/>
    </row>
    <row r="39" spans="1:131" s="246" customFormat="1" ht="26.25" customHeight="1" x14ac:dyDescent="0.15">
      <c r="A39" s="265">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1"/>
      <c r="BK39" s="251"/>
      <c r="BL39" s="251"/>
      <c r="BM39" s="251"/>
      <c r="BN39" s="251"/>
      <c r="BO39" s="264"/>
      <c r="BP39" s="264"/>
      <c r="BQ39" s="261">
        <v>33</v>
      </c>
      <c r="BR39" s="262"/>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5"/>
    </row>
    <row r="40" spans="1:131" s="246" customFormat="1" ht="26.25" customHeight="1" x14ac:dyDescent="0.15">
      <c r="A40" s="260">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1"/>
      <c r="BK40" s="251"/>
      <c r="BL40" s="251"/>
      <c r="BM40" s="251"/>
      <c r="BN40" s="251"/>
      <c r="BO40" s="264"/>
      <c r="BP40" s="264"/>
      <c r="BQ40" s="261">
        <v>34</v>
      </c>
      <c r="BR40" s="262"/>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5"/>
    </row>
    <row r="41" spans="1:131" s="246" customFormat="1" ht="26.25" customHeight="1" x14ac:dyDescent="0.15">
      <c r="A41" s="260">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1"/>
      <c r="BK41" s="251"/>
      <c r="BL41" s="251"/>
      <c r="BM41" s="251"/>
      <c r="BN41" s="251"/>
      <c r="BO41" s="264"/>
      <c r="BP41" s="264"/>
      <c r="BQ41" s="261">
        <v>35</v>
      </c>
      <c r="BR41" s="262"/>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5"/>
    </row>
    <row r="42" spans="1:131" s="246" customFormat="1" ht="26.25" customHeight="1" x14ac:dyDescent="0.15">
      <c r="A42" s="260">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1"/>
      <c r="BK42" s="251"/>
      <c r="BL42" s="251"/>
      <c r="BM42" s="251"/>
      <c r="BN42" s="251"/>
      <c r="BO42" s="264"/>
      <c r="BP42" s="264"/>
      <c r="BQ42" s="261">
        <v>36</v>
      </c>
      <c r="BR42" s="262"/>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5"/>
    </row>
    <row r="43" spans="1:131" s="246" customFormat="1" ht="26.25" customHeight="1" x14ac:dyDescent="0.15">
      <c r="A43" s="260">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1"/>
      <c r="BK43" s="251"/>
      <c r="BL43" s="251"/>
      <c r="BM43" s="251"/>
      <c r="BN43" s="251"/>
      <c r="BO43" s="264"/>
      <c r="BP43" s="264"/>
      <c r="BQ43" s="261">
        <v>37</v>
      </c>
      <c r="BR43" s="262"/>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5"/>
    </row>
    <row r="44" spans="1:131" s="246" customFormat="1" ht="26.25" customHeight="1" x14ac:dyDescent="0.15">
      <c r="A44" s="260">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1"/>
      <c r="BK44" s="251"/>
      <c r="BL44" s="251"/>
      <c r="BM44" s="251"/>
      <c r="BN44" s="251"/>
      <c r="BO44" s="264"/>
      <c r="BP44" s="264"/>
      <c r="BQ44" s="261">
        <v>38</v>
      </c>
      <c r="BR44" s="262"/>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5"/>
    </row>
    <row r="45" spans="1:131" s="246" customFormat="1" ht="26.25" customHeight="1" x14ac:dyDescent="0.15">
      <c r="A45" s="260">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1"/>
      <c r="BK45" s="251"/>
      <c r="BL45" s="251"/>
      <c r="BM45" s="251"/>
      <c r="BN45" s="251"/>
      <c r="BO45" s="264"/>
      <c r="BP45" s="264"/>
      <c r="BQ45" s="261">
        <v>39</v>
      </c>
      <c r="BR45" s="262"/>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5"/>
    </row>
    <row r="46" spans="1:131" s="246" customFormat="1" ht="26.25" customHeight="1" x14ac:dyDescent="0.15">
      <c r="A46" s="260">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1"/>
      <c r="BK46" s="251"/>
      <c r="BL46" s="251"/>
      <c r="BM46" s="251"/>
      <c r="BN46" s="251"/>
      <c r="BO46" s="264"/>
      <c r="BP46" s="264"/>
      <c r="BQ46" s="261">
        <v>40</v>
      </c>
      <c r="BR46" s="262"/>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5"/>
    </row>
    <row r="47" spans="1:131" s="246" customFormat="1" ht="26.25" customHeight="1" x14ac:dyDescent="0.15">
      <c r="A47" s="260">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1"/>
      <c r="BK47" s="251"/>
      <c r="BL47" s="251"/>
      <c r="BM47" s="251"/>
      <c r="BN47" s="251"/>
      <c r="BO47" s="264"/>
      <c r="BP47" s="264"/>
      <c r="BQ47" s="261">
        <v>41</v>
      </c>
      <c r="BR47" s="262"/>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5"/>
    </row>
    <row r="48" spans="1:131" s="246" customFormat="1" ht="26.25" customHeight="1" x14ac:dyDescent="0.15">
      <c r="A48" s="260">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1"/>
      <c r="BK48" s="251"/>
      <c r="BL48" s="251"/>
      <c r="BM48" s="251"/>
      <c r="BN48" s="251"/>
      <c r="BO48" s="264"/>
      <c r="BP48" s="264"/>
      <c r="BQ48" s="261">
        <v>42</v>
      </c>
      <c r="BR48" s="262"/>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5"/>
    </row>
    <row r="49" spans="1:131" s="246" customFormat="1" ht="26.25" customHeight="1" x14ac:dyDescent="0.15">
      <c r="A49" s="260">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1"/>
      <c r="BK49" s="251"/>
      <c r="BL49" s="251"/>
      <c r="BM49" s="251"/>
      <c r="BN49" s="251"/>
      <c r="BO49" s="264"/>
      <c r="BP49" s="264"/>
      <c r="BQ49" s="261">
        <v>43</v>
      </c>
      <c r="BR49" s="262"/>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5"/>
    </row>
    <row r="50" spans="1:131" s="246" customFormat="1" ht="26.25" customHeight="1" x14ac:dyDescent="0.15">
      <c r="A50" s="260">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1"/>
      <c r="BK50" s="251"/>
      <c r="BL50" s="251"/>
      <c r="BM50" s="251"/>
      <c r="BN50" s="251"/>
      <c r="BO50" s="264"/>
      <c r="BP50" s="264"/>
      <c r="BQ50" s="261">
        <v>44</v>
      </c>
      <c r="BR50" s="262"/>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5"/>
    </row>
    <row r="51" spans="1:131" s="246" customFormat="1" ht="26.25" customHeight="1" x14ac:dyDescent="0.15">
      <c r="A51" s="260">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1"/>
      <c r="BK51" s="251"/>
      <c r="BL51" s="251"/>
      <c r="BM51" s="251"/>
      <c r="BN51" s="251"/>
      <c r="BO51" s="264"/>
      <c r="BP51" s="264"/>
      <c r="BQ51" s="261">
        <v>45</v>
      </c>
      <c r="BR51" s="262"/>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5"/>
    </row>
    <row r="52" spans="1:131" s="246" customFormat="1" ht="26.25" customHeight="1" x14ac:dyDescent="0.15">
      <c r="A52" s="260">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1"/>
      <c r="BK52" s="251"/>
      <c r="BL52" s="251"/>
      <c r="BM52" s="251"/>
      <c r="BN52" s="251"/>
      <c r="BO52" s="264"/>
      <c r="BP52" s="264"/>
      <c r="BQ52" s="261">
        <v>46</v>
      </c>
      <c r="BR52" s="262"/>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5"/>
    </row>
    <row r="53" spans="1:131" s="246" customFormat="1" ht="26.25" customHeight="1" x14ac:dyDescent="0.15">
      <c r="A53" s="260">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1"/>
      <c r="BK53" s="251"/>
      <c r="BL53" s="251"/>
      <c r="BM53" s="251"/>
      <c r="BN53" s="251"/>
      <c r="BO53" s="264"/>
      <c r="BP53" s="264"/>
      <c r="BQ53" s="261">
        <v>47</v>
      </c>
      <c r="BR53" s="262"/>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5"/>
    </row>
    <row r="54" spans="1:131" s="246" customFormat="1" ht="26.25" customHeight="1" x14ac:dyDescent="0.15">
      <c r="A54" s="260">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1"/>
      <c r="BK54" s="251"/>
      <c r="BL54" s="251"/>
      <c r="BM54" s="251"/>
      <c r="BN54" s="251"/>
      <c r="BO54" s="264"/>
      <c r="BP54" s="264"/>
      <c r="BQ54" s="261">
        <v>48</v>
      </c>
      <c r="BR54" s="262"/>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5"/>
    </row>
    <row r="55" spans="1:131" s="246" customFormat="1" ht="26.25" customHeight="1" x14ac:dyDescent="0.15">
      <c r="A55" s="260">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1"/>
      <c r="BK55" s="251"/>
      <c r="BL55" s="251"/>
      <c r="BM55" s="251"/>
      <c r="BN55" s="251"/>
      <c r="BO55" s="264"/>
      <c r="BP55" s="264"/>
      <c r="BQ55" s="261">
        <v>49</v>
      </c>
      <c r="BR55" s="262"/>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5"/>
    </row>
    <row r="56" spans="1:131" s="246" customFormat="1" ht="26.25" customHeight="1" x14ac:dyDescent="0.15">
      <c r="A56" s="260">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1"/>
      <c r="BK56" s="251"/>
      <c r="BL56" s="251"/>
      <c r="BM56" s="251"/>
      <c r="BN56" s="251"/>
      <c r="BO56" s="264"/>
      <c r="BP56" s="264"/>
      <c r="BQ56" s="261">
        <v>50</v>
      </c>
      <c r="BR56" s="262"/>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5"/>
    </row>
    <row r="57" spans="1:131" s="246" customFormat="1" ht="26.25" customHeight="1" x14ac:dyDescent="0.15">
      <c r="A57" s="260">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1"/>
      <c r="BK57" s="251"/>
      <c r="BL57" s="251"/>
      <c r="BM57" s="251"/>
      <c r="BN57" s="251"/>
      <c r="BO57" s="264"/>
      <c r="BP57" s="264"/>
      <c r="BQ57" s="261">
        <v>51</v>
      </c>
      <c r="BR57" s="262"/>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5"/>
    </row>
    <row r="58" spans="1:131" s="246" customFormat="1" ht="26.25" customHeight="1" x14ac:dyDescent="0.15">
      <c r="A58" s="260">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1"/>
      <c r="BK58" s="251"/>
      <c r="BL58" s="251"/>
      <c r="BM58" s="251"/>
      <c r="BN58" s="251"/>
      <c r="BO58" s="264"/>
      <c r="BP58" s="264"/>
      <c r="BQ58" s="261">
        <v>52</v>
      </c>
      <c r="BR58" s="262"/>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5"/>
    </row>
    <row r="59" spans="1:131" s="246" customFormat="1" ht="26.25" customHeight="1" x14ac:dyDescent="0.15">
      <c r="A59" s="260">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1"/>
      <c r="BK59" s="251"/>
      <c r="BL59" s="251"/>
      <c r="BM59" s="251"/>
      <c r="BN59" s="251"/>
      <c r="BO59" s="264"/>
      <c r="BP59" s="264"/>
      <c r="BQ59" s="261">
        <v>53</v>
      </c>
      <c r="BR59" s="262"/>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5"/>
    </row>
    <row r="60" spans="1:131" s="246" customFormat="1" ht="26.25" customHeight="1" x14ac:dyDescent="0.15">
      <c r="A60" s="260">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1"/>
      <c r="BK60" s="251"/>
      <c r="BL60" s="251"/>
      <c r="BM60" s="251"/>
      <c r="BN60" s="251"/>
      <c r="BO60" s="264"/>
      <c r="BP60" s="264"/>
      <c r="BQ60" s="261">
        <v>54</v>
      </c>
      <c r="BR60" s="262"/>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5"/>
    </row>
    <row r="61" spans="1:131" s="246" customFormat="1" ht="26.25" customHeight="1" thickBot="1" x14ac:dyDescent="0.2">
      <c r="A61" s="260">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1"/>
      <c r="BK61" s="251"/>
      <c r="BL61" s="251"/>
      <c r="BM61" s="251"/>
      <c r="BN61" s="251"/>
      <c r="BO61" s="264"/>
      <c r="BP61" s="264"/>
      <c r="BQ61" s="261">
        <v>55</v>
      </c>
      <c r="BR61" s="262"/>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5"/>
    </row>
    <row r="62" spans="1:131" s="246" customFormat="1" ht="26.25" customHeight="1" x14ac:dyDescent="0.15">
      <c r="A62" s="260">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419</v>
      </c>
      <c r="BK62" s="1129"/>
      <c r="BL62" s="1129"/>
      <c r="BM62" s="1129"/>
      <c r="BN62" s="1130"/>
      <c r="BO62" s="264"/>
      <c r="BP62" s="264"/>
      <c r="BQ62" s="261">
        <v>56</v>
      </c>
      <c r="BR62" s="262"/>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5"/>
    </row>
    <row r="63" spans="1:131" s="246" customFormat="1" ht="26.25" customHeight="1" thickBot="1" x14ac:dyDescent="0.2">
      <c r="A63" s="263" t="s">
        <v>393</v>
      </c>
      <c r="B63" s="1038" t="s">
        <v>420</v>
      </c>
      <c r="C63" s="1039"/>
      <c r="D63" s="1039"/>
      <c r="E63" s="1039"/>
      <c r="F63" s="1039"/>
      <c r="G63" s="1039"/>
      <c r="H63" s="1039"/>
      <c r="I63" s="1039"/>
      <c r="J63" s="1039"/>
      <c r="K63" s="1039"/>
      <c r="L63" s="1039"/>
      <c r="M63" s="1039"/>
      <c r="N63" s="1039"/>
      <c r="O63" s="1039"/>
      <c r="P63" s="1040"/>
      <c r="Q63" s="1056"/>
      <c r="R63" s="1057"/>
      <c r="S63" s="1057"/>
      <c r="T63" s="1057"/>
      <c r="U63" s="1057"/>
      <c r="V63" s="1057"/>
      <c r="W63" s="1057"/>
      <c r="X63" s="1057"/>
      <c r="Y63" s="1057"/>
      <c r="Z63" s="1057"/>
      <c r="AA63" s="1057"/>
      <c r="AB63" s="1057"/>
      <c r="AC63" s="1057"/>
      <c r="AD63" s="1057"/>
      <c r="AE63" s="1122"/>
      <c r="AF63" s="1123">
        <v>125</v>
      </c>
      <c r="AG63" s="1053"/>
      <c r="AH63" s="1053"/>
      <c r="AI63" s="1053"/>
      <c r="AJ63" s="1124"/>
      <c r="AK63" s="1125"/>
      <c r="AL63" s="1057"/>
      <c r="AM63" s="1057"/>
      <c r="AN63" s="1057"/>
      <c r="AO63" s="1057"/>
      <c r="AP63" s="1053">
        <v>2644</v>
      </c>
      <c r="AQ63" s="1053"/>
      <c r="AR63" s="1053"/>
      <c r="AS63" s="1053"/>
      <c r="AT63" s="1053"/>
      <c r="AU63" s="1053">
        <v>825</v>
      </c>
      <c r="AV63" s="1053"/>
      <c r="AW63" s="1053"/>
      <c r="AX63" s="1053"/>
      <c r="AY63" s="1053"/>
      <c r="AZ63" s="1119"/>
      <c r="BA63" s="1119"/>
      <c r="BB63" s="1119"/>
      <c r="BC63" s="1119"/>
      <c r="BD63" s="1119"/>
      <c r="BE63" s="1054"/>
      <c r="BF63" s="1054"/>
      <c r="BG63" s="1054"/>
      <c r="BH63" s="1054"/>
      <c r="BI63" s="1055"/>
      <c r="BJ63" s="1120" t="s">
        <v>421</v>
      </c>
      <c r="BK63" s="1045"/>
      <c r="BL63" s="1045"/>
      <c r="BM63" s="1045"/>
      <c r="BN63" s="1121"/>
      <c r="BO63" s="264"/>
      <c r="BP63" s="264"/>
      <c r="BQ63" s="261">
        <v>57</v>
      </c>
      <c r="BR63" s="262"/>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5"/>
    </row>
    <row r="65" spans="1:131" s="246" customFormat="1" ht="26.25" customHeight="1" thickBot="1" x14ac:dyDescent="0.2">
      <c r="A65" s="251" t="s">
        <v>422</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5"/>
    </row>
    <row r="66" spans="1:131" s="246" customFormat="1" ht="26.25" customHeight="1" x14ac:dyDescent="0.15">
      <c r="A66" s="1089" t="s">
        <v>423</v>
      </c>
      <c r="B66" s="1090"/>
      <c r="C66" s="1090"/>
      <c r="D66" s="1090"/>
      <c r="E66" s="1090"/>
      <c r="F66" s="1090"/>
      <c r="G66" s="1090"/>
      <c r="H66" s="1090"/>
      <c r="I66" s="1090"/>
      <c r="J66" s="1090"/>
      <c r="K66" s="1090"/>
      <c r="L66" s="1090"/>
      <c r="M66" s="1090"/>
      <c r="N66" s="1090"/>
      <c r="O66" s="1090"/>
      <c r="P66" s="1091"/>
      <c r="Q66" s="1095" t="s">
        <v>424</v>
      </c>
      <c r="R66" s="1096"/>
      <c r="S66" s="1096"/>
      <c r="T66" s="1096"/>
      <c r="U66" s="1097"/>
      <c r="V66" s="1095" t="s">
        <v>399</v>
      </c>
      <c r="W66" s="1096"/>
      <c r="X66" s="1096"/>
      <c r="Y66" s="1096"/>
      <c r="Z66" s="1097"/>
      <c r="AA66" s="1095" t="s">
        <v>400</v>
      </c>
      <c r="AB66" s="1096"/>
      <c r="AC66" s="1096"/>
      <c r="AD66" s="1096"/>
      <c r="AE66" s="1097"/>
      <c r="AF66" s="1101" t="s">
        <v>401</v>
      </c>
      <c r="AG66" s="1102"/>
      <c r="AH66" s="1102"/>
      <c r="AI66" s="1102"/>
      <c r="AJ66" s="1103"/>
      <c r="AK66" s="1095" t="s">
        <v>425</v>
      </c>
      <c r="AL66" s="1090"/>
      <c r="AM66" s="1090"/>
      <c r="AN66" s="1090"/>
      <c r="AO66" s="1091"/>
      <c r="AP66" s="1095" t="s">
        <v>403</v>
      </c>
      <c r="AQ66" s="1096"/>
      <c r="AR66" s="1096"/>
      <c r="AS66" s="1096"/>
      <c r="AT66" s="1097"/>
      <c r="AU66" s="1095" t="s">
        <v>426</v>
      </c>
      <c r="AV66" s="1096"/>
      <c r="AW66" s="1096"/>
      <c r="AX66" s="1096"/>
      <c r="AY66" s="1097"/>
      <c r="AZ66" s="1095" t="s">
        <v>379</v>
      </c>
      <c r="BA66" s="1096"/>
      <c r="BB66" s="1096"/>
      <c r="BC66" s="1096"/>
      <c r="BD66" s="1111"/>
      <c r="BE66" s="264"/>
      <c r="BF66" s="264"/>
      <c r="BG66" s="264"/>
      <c r="BH66" s="264"/>
      <c r="BI66" s="264"/>
      <c r="BJ66" s="264"/>
      <c r="BK66" s="264"/>
      <c r="BL66" s="264"/>
      <c r="BM66" s="264"/>
      <c r="BN66" s="264"/>
      <c r="BO66" s="264"/>
      <c r="BP66" s="264"/>
      <c r="BQ66" s="261">
        <v>60</v>
      </c>
      <c r="BR66" s="266"/>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5"/>
      <c r="DW66" s="1036"/>
      <c r="DX66" s="1036"/>
      <c r="DY66" s="1036"/>
      <c r="DZ66" s="1037"/>
      <c r="EA66" s="245"/>
    </row>
    <row r="67" spans="1:131" s="246"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4"/>
      <c r="BF67" s="264"/>
      <c r="BG67" s="264"/>
      <c r="BH67" s="264"/>
      <c r="BI67" s="264"/>
      <c r="BJ67" s="264"/>
      <c r="BK67" s="264"/>
      <c r="BL67" s="264"/>
      <c r="BM67" s="264"/>
      <c r="BN67" s="264"/>
      <c r="BO67" s="264"/>
      <c r="BP67" s="264"/>
      <c r="BQ67" s="261">
        <v>61</v>
      </c>
      <c r="BR67" s="266"/>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5"/>
      <c r="DW67" s="1036"/>
      <c r="DX67" s="1036"/>
      <c r="DY67" s="1036"/>
      <c r="DZ67" s="1037"/>
      <c r="EA67" s="245"/>
    </row>
    <row r="68" spans="1:131" s="246" customFormat="1" ht="26.25" customHeight="1" thickTop="1" x14ac:dyDescent="0.15">
      <c r="A68" s="257">
        <v>1</v>
      </c>
      <c r="B68" s="1079" t="s">
        <v>599</v>
      </c>
      <c r="C68" s="1080"/>
      <c r="D68" s="1080"/>
      <c r="E68" s="1080"/>
      <c r="F68" s="1080"/>
      <c r="G68" s="1080"/>
      <c r="H68" s="1080"/>
      <c r="I68" s="1080"/>
      <c r="J68" s="1080"/>
      <c r="K68" s="1080"/>
      <c r="L68" s="1080"/>
      <c r="M68" s="1080"/>
      <c r="N68" s="1080"/>
      <c r="O68" s="1080"/>
      <c r="P68" s="1081"/>
      <c r="Q68" s="1082">
        <v>2026</v>
      </c>
      <c r="R68" s="1076"/>
      <c r="S68" s="1076"/>
      <c r="T68" s="1076"/>
      <c r="U68" s="1076"/>
      <c r="V68" s="1076">
        <v>1982</v>
      </c>
      <c r="W68" s="1076"/>
      <c r="X68" s="1076"/>
      <c r="Y68" s="1076"/>
      <c r="Z68" s="1076"/>
      <c r="AA68" s="1076">
        <v>44</v>
      </c>
      <c r="AB68" s="1076"/>
      <c r="AC68" s="1076"/>
      <c r="AD68" s="1076"/>
      <c r="AE68" s="1076"/>
      <c r="AF68" s="1076">
        <v>44</v>
      </c>
      <c r="AG68" s="1076"/>
      <c r="AH68" s="1076"/>
      <c r="AI68" s="1076"/>
      <c r="AJ68" s="1076"/>
      <c r="AK68" s="1076">
        <v>0</v>
      </c>
      <c r="AL68" s="1076"/>
      <c r="AM68" s="1076"/>
      <c r="AN68" s="1076"/>
      <c r="AO68" s="1076"/>
      <c r="AP68" s="1076">
        <v>1912</v>
      </c>
      <c r="AQ68" s="1076"/>
      <c r="AR68" s="1076"/>
      <c r="AS68" s="1076"/>
      <c r="AT68" s="1076"/>
      <c r="AU68" s="1076">
        <v>378</v>
      </c>
      <c r="AV68" s="1076"/>
      <c r="AW68" s="1076"/>
      <c r="AX68" s="1076"/>
      <c r="AY68" s="1076"/>
      <c r="AZ68" s="1077"/>
      <c r="BA68" s="1077"/>
      <c r="BB68" s="1077"/>
      <c r="BC68" s="1077"/>
      <c r="BD68" s="1078"/>
      <c r="BE68" s="264"/>
      <c r="BF68" s="264"/>
      <c r="BG68" s="264"/>
      <c r="BH68" s="264"/>
      <c r="BI68" s="264"/>
      <c r="BJ68" s="264"/>
      <c r="BK68" s="264"/>
      <c r="BL68" s="264"/>
      <c r="BM68" s="264"/>
      <c r="BN68" s="264"/>
      <c r="BO68" s="264"/>
      <c r="BP68" s="264"/>
      <c r="BQ68" s="261">
        <v>62</v>
      </c>
      <c r="BR68" s="266"/>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5"/>
      <c r="DW68" s="1036"/>
      <c r="DX68" s="1036"/>
      <c r="DY68" s="1036"/>
      <c r="DZ68" s="1037"/>
      <c r="EA68" s="245"/>
    </row>
    <row r="69" spans="1:131" s="246" customFormat="1" ht="26.25" customHeight="1" x14ac:dyDescent="0.15">
      <c r="A69" s="260">
        <v>2</v>
      </c>
      <c r="B69" s="1068" t="s">
        <v>600</v>
      </c>
      <c r="C69" s="1069"/>
      <c r="D69" s="1069"/>
      <c r="E69" s="1069"/>
      <c r="F69" s="1069"/>
      <c r="G69" s="1069"/>
      <c r="H69" s="1069"/>
      <c r="I69" s="1069"/>
      <c r="J69" s="1069"/>
      <c r="K69" s="1069"/>
      <c r="L69" s="1069"/>
      <c r="M69" s="1069"/>
      <c r="N69" s="1069"/>
      <c r="O69" s="1069"/>
      <c r="P69" s="1070"/>
      <c r="Q69" s="1071">
        <v>3608</v>
      </c>
      <c r="R69" s="1065"/>
      <c r="S69" s="1065"/>
      <c r="T69" s="1065"/>
      <c r="U69" s="1065"/>
      <c r="V69" s="1065">
        <v>3561</v>
      </c>
      <c r="W69" s="1065"/>
      <c r="X69" s="1065"/>
      <c r="Y69" s="1065"/>
      <c r="Z69" s="1065"/>
      <c r="AA69" s="1065">
        <v>47</v>
      </c>
      <c r="AB69" s="1065"/>
      <c r="AC69" s="1065"/>
      <c r="AD69" s="1065"/>
      <c r="AE69" s="1065"/>
      <c r="AF69" s="1065">
        <v>47</v>
      </c>
      <c r="AG69" s="1065"/>
      <c r="AH69" s="1065"/>
      <c r="AI69" s="1065"/>
      <c r="AJ69" s="1065"/>
      <c r="AK69" s="1065">
        <v>34</v>
      </c>
      <c r="AL69" s="1065"/>
      <c r="AM69" s="1065"/>
      <c r="AN69" s="1065"/>
      <c r="AO69" s="1065"/>
      <c r="AP69" s="1065">
        <v>1753</v>
      </c>
      <c r="AQ69" s="1065"/>
      <c r="AR69" s="1065"/>
      <c r="AS69" s="1065"/>
      <c r="AT69" s="1065"/>
      <c r="AU69" s="1065">
        <v>206</v>
      </c>
      <c r="AV69" s="1065"/>
      <c r="AW69" s="1065"/>
      <c r="AX69" s="1065"/>
      <c r="AY69" s="1065"/>
      <c r="AZ69" s="1066"/>
      <c r="BA69" s="1066"/>
      <c r="BB69" s="1066"/>
      <c r="BC69" s="1066"/>
      <c r="BD69" s="1067"/>
      <c r="BE69" s="264"/>
      <c r="BF69" s="264"/>
      <c r="BG69" s="264"/>
      <c r="BH69" s="264"/>
      <c r="BI69" s="264"/>
      <c r="BJ69" s="264"/>
      <c r="BK69" s="264"/>
      <c r="BL69" s="264"/>
      <c r="BM69" s="264"/>
      <c r="BN69" s="264"/>
      <c r="BO69" s="264"/>
      <c r="BP69" s="264"/>
      <c r="BQ69" s="261">
        <v>63</v>
      </c>
      <c r="BR69" s="266"/>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5"/>
      <c r="DW69" s="1036"/>
      <c r="DX69" s="1036"/>
      <c r="DY69" s="1036"/>
      <c r="DZ69" s="1037"/>
      <c r="EA69" s="245"/>
    </row>
    <row r="70" spans="1:131" s="246" customFormat="1" ht="26.25" customHeight="1" x14ac:dyDescent="0.15">
      <c r="A70" s="260">
        <v>3</v>
      </c>
      <c r="B70" s="1068" t="s">
        <v>601</v>
      </c>
      <c r="C70" s="1069"/>
      <c r="D70" s="1069"/>
      <c r="E70" s="1069"/>
      <c r="F70" s="1069"/>
      <c r="G70" s="1069"/>
      <c r="H70" s="1069"/>
      <c r="I70" s="1069"/>
      <c r="J70" s="1069"/>
      <c r="K70" s="1069"/>
      <c r="L70" s="1069"/>
      <c r="M70" s="1069"/>
      <c r="N70" s="1069"/>
      <c r="O70" s="1069"/>
      <c r="P70" s="1070"/>
      <c r="Q70" s="1071">
        <v>529</v>
      </c>
      <c r="R70" s="1065"/>
      <c r="S70" s="1065"/>
      <c r="T70" s="1065"/>
      <c r="U70" s="1065"/>
      <c r="V70" s="1065">
        <v>507</v>
      </c>
      <c r="W70" s="1065"/>
      <c r="X70" s="1065"/>
      <c r="Y70" s="1065"/>
      <c r="Z70" s="1065"/>
      <c r="AA70" s="1065">
        <v>22</v>
      </c>
      <c r="AB70" s="1065"/>
      <c r="AC70" s="1065"/>
      <c r="AD70" s="1065"/>
      <c r="AE70" s="1065"/>
      <c r="AF70" s="1065">
        <v>22</v>
      </c>
      <c r="AG70" s="1065"/>
      <c r="AH70" s="1065"/>
      <c r="AI70" s="1065"/>
      <c r="AJ70" s="1065"/>
      <c r="AK70" s="1065">
        <v>0</v>
      </c>
      <c r="AL70" s="1065"/>
      <c r="AM70" s="1065"/>
      <c r="AN70" s="1065"/>
      <c r="AO70" s="1065"/>
      <c r="AP70" s="1065">
        <v>0</v>
      </c>
      <c r="AQ70" s="1065"/>
      <c r="AR70" s="1065"/>
      <c r="AS70" s="1065"/>
      <c r="AT70" s="1065"/>
      <c r="AU70" s="1065">
        <v>0</v>
      </c>
      <c r="AV70" s="1065"/>
      <c r="AW70" s="1065"/>
      <c r="AX70" s="1065"/>
      <c r="AY70" s="1065"/>
      <c r="AZ70" s="1066"/>
      <c r="BA70" s="1066"/>
      <c r="BB70" s="1066"/>
      <c r="BC70" s="1066"/>
      <c r="BD70" s="1067"/>
      <c r="BE70" s="264"/>
      <c r="BF70" s="264"/>
      <c r="BG70" s="264"/>
      <c r="BH70" s="264"/>
      <c r="BI70" s="264"/>
      <c r="BJ70" s="264"/>
      <c r="BK70" s="264"/>
      <c r="BL70" s="264"/>
      <c r="BM70" s="264"/>
      <c r="BN70" s="264"/>
      <c r="BO70" s="264"/>
      <c r="BP70" s="264"/>
      <c r="BQ70" s="261">
        <v>64</v>
      </c>
      <c r="BR70" s="266"/>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5"/>
      <c r="DW70" s="1036"/>
      <c r="DX70" s="1036"/>
      <c r="DY70" s="1036"/>
      <c r="DZ70" s="1037"/>
      <c r="EA70" s="245"/>
    </row>
    <row r="71" spans="1:131" s="246" customFormat="1" ht="26.25" customHeight="1" x14ac:dyDescent="0.15">
      <c r="A71" s="260">
        <v>4</v>
      </c>
      <c r="B71" s="1068" t="s">
        <v>602</v>
      </c>
      <c r="C71" s="1069"/>
      <c r="D71" s="1069"/>
      <c r="E71" s="1069"/>
      <c r="F71" s="1069"/>
      <c r="G71" s="1069"/>
      <c r="H71" s="1069"/>
      <c r="I71" s="1069"/>
      <c r="J71" s="1069"/>
      <c r="K71" s="1069"/>
      <c r="L71" s="1069"/>
      <c r="M71" s="1069"/>
      <c r="N71" s="1069"/>
      <c r="O71" s="1069"/>
      <c r="P71" s="1070"/>
      <c r="Q71" s="1071">
        <v>109615</v>
      </c>
      <c r="R71" s="1065"/>
      <c r="S71" s="1065"/>
      <c r="T71" s="1065"/>
      <c r="U71" s="1065"/>
      <c r="V71" s="1065">
        <v>107064</v>
      </c>
      <c r="W71" s="1065"/>
      <c r="X71" s="1065"/>
      <c r="Y71" s="1065"/>
      <c r="Z71" s="1065"/>
      <c r="AA71" s="1065">
        <v>2551</v>
      </c>
      <c r="AB71" s="1065"/>
      <c r="AC71" s="1065"/>
      <c r="AD71" s="1065"/>
      <c r="AE71" s="1065"/>
      <c r="AF71" s="1065">
        <v>2551</v>
      </c>
      <c r="AG71" s="1065"/>
      <c r="AH71" s="1065"/>
      <c r="AI71" s="1065"/>
      <c r="AJ71" s="1065"/>
      <c r="AK71" s="1065">
        <v>861</v>
      </c>
      <c r="AL71" s="1065"/>
      <c r="AM71" s="1065"/>
      <c r="AN71" s="1065"/>
      <c r="AO71" s="1065"/>
      <c r="AP71" s="1065">
        <v>0</v>
      </c>
      <c r="AQ71" s="1065"/>
      <c r="AR71" s="1065"/>
      <c r="AS71" s="1065"/>
      <c r="AT71" s="1065"/>
      <c r="AU71" s="1065">
        <v>0</v>
      </c>
      <c r="AV71" s="1065"/>
      <c r="AW71" s="1065"/>
      <c r="AX71" s="1065"/>
      <c r="AY71" s="1065"/>
      <c r="AZ71" s="1066"/>
      <c r="BA71" s="1066"/>
      <c r="BB71" s="1066"/>
      <c r="BC71" s="1066"/>
      <c r="BD71" s="1067"/>
      <c r="BE71" s="264"/>
      <c r="BF71" s="264"/>
      <c r="BG71" s="264"/>
      <c r="BH71" s="264"/>
      <c r="BI71" s="264"/>
      <c r="BJ71" s="264"/>
      <c r="BK71" s="264"/>
      <c r="BL71" s="264"/>
      <c r="BM71" s="264"/>
      <c r="BN71" s="264"/>
      <c r="BO71" s="264"/>
      <c r="BP71" s="264"/>
      <c r="BQ71" s="261">
        <v>65</v>
      </c>
      <c r="BR71" s="266"/>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5"/>
      <c r="DW71" s="1036"/>
      <c r="DX71" s="1036"/>
      <c r="DY71" s="1036"/>
      <c r="DZ71" s="1037"/>
      <c r="EA71" s="245"/>
    </row>
    <row r="72" spans="1:131" s="246" customFormat="1" ht="26.25" customHeight="1" x14ac:dyDescent="0.15">
      <c r="A72" s="260">
        <v>5</v>
      </c>
      <c r="B72" s="1068" t="s">
        <v>603</v>
      </c>
      <c r="C72" s="1069"/>
      <c r="D72" s="1069"/>
      <c r="E72" s="1069"/>
      <c r="F72" s="1069"/>
      <c r="G72" s="1069"/>
      <c r="H72" s="1069"/>
      <c r="I72" s="1069"/>
      <c r="J72" s="1069"/>
      <c r="K72" s="1069"/>
      <c r="L72" s="1069"/>
      <c r="M72" s="1069"/>
      <c r="N72" s="1069"/>
      <c r="O72" s="1069"/>
      <c r="P72" s="1070"/>
      <c r="Q72" s="1071">
        <v>4311</v>
      </c>
      <c r="R72" s="1065"/>
      <c r="S72" s="1065"/>
      <c r="T72" s="1065"/>
      <c r="U72" s="1065"/>
      <c r="V72" s="1065">
        <v>3658</v>
      </c>
      <c r="W72" s="1065"/>
      <c r="X72" s="1065"/>
      <c r="Y72" s="1065"/>
      <c r="Z72" s="1065"/>
      <c r="AA72" s="1065">
        <v>653</v>
      </c>
      <c r="AB72" s="1065"/>
      <c r="AC72" s="1065"/>
      <c r="AD72" s="1065"/>
      <c r="AE72" s="1065"/>
      <c r="AF72" s="1065">
        <v>653</v>
      </c>
      <c r="AG72" s="1065"/>
      <c r="AH72" s="1065"/>
      <c r="AI72" s="1065"/>
      <c r="AJ72" s="1065"/>
      <c r="AK72" s="1065">
        <v>0</v>
      </c>
      <c r="AL72" s="1065"/>
      <c r="AM72" s="1065"/>
      <c r="AN72" s="1065"/>
      <c r="AO72" s="1065"/>
      <c r="AP72" s="1065">
        <v>0</v>
      </c>
      <c r="AQ72" s="1065"/>
      <c r="AR72" s="1065"/>
      <c r="AS72" s="1065"/>
      <c r="AT72" s="1065"/>
      <c r="AU72" s="1065">
        <v>0</v>
      </c>
      <c r="AV72" s="1065"/>
      <c r="AW72" s="1065"/>
      <c r="AX72" s="1065"/>
      <c r="AY72" s="1065"/>
      <c r="AZ72" s="1066"/>
      <c r="BA72" s="1066"/>
      <c r="BB72" s="1066"/>
      <c r="BC72" s="1066"/>
      <c r="BD72" s="1067"/>
      <c r="BE72" s="264"/>
      <c r="BF72" s="264"/>
      <c r="BG72" s="264"/>
      <c r="BH72" s="264"/>
      <c r="BI72" s="264"/>
      <c r="BJ72" s="264"/>
      <c r="BK72" s="264"/>
      <c r="BL72" s="264"/>
      <c r="BM72" s="264"/>
      <c r="BN72" s="264"/>
      <c r="BO72" s="264"/>
      <c r="BP72" s="264"/>
      <c r="BQ72" s="261">
        <v>66</v>
      </c>
      <c r="BR72" s="266"/>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5"/>
      <c r="DW72" s="1036"/>
      <c r="DX72" s="1036"/>
      <c r="DY72" s="1036"/>
      <c r="DZ72" s="1037"/>
      <c r="EA72" s="245"/>
    </row>
    <row r="73" spans="1:131" s="246" customFormat="1" ht="26.25" customHeight="1" x14ac:dyDescent="0.15">
      <c r="A73" s="260">
        <v>6</v>
      </c>
      <c r="B73" s="1068" t="s">
        <v>604</v>
      </c>
      <c r="C73" s="1069"/>
      <c r="D73" s="1069"/>
      <c r="E73" s="1069"/>
      <c r="F73" s="1069"/>
      <c r="G73" s="1069"/>
      <c r="H73" s="1069"/>
      <c r="I73" s="1069"/>
      <c r="J73" s="1069"/>
      <c r="K73" s="1069"/>
      <c r="L73" s="1069"/>
      <c r="M73" s="1069"/>
      <c r="N73" s="1069"/>
      <c r="O73" s="1069"/>
      <c r="P73" s="1070"/>
      <c r="Q73" s="1071">
        <v>91</v>
      </c>
      <c r="R73" s="1065"/>
      <c r="S73" s="1065"/>
      <c r="T73" s="1065"/>
      <c r="U73" s="1065"/>
      <c r="V73" s="1065">
        <v>88</v>
      </c>
      <c r="W73" s="1065"/>
      <c r="X73" s="1065"/>
      <c r="Y73" s="1065"/>
      <c r="Z73" s="1065"/>
      <c r="AA73" s="1065">
        <v>3</v>
      </c>
      <c r="AB73" s="1065"/>
      <c r="AC73" s="1065"/>
      <c r="AD73" s="1065"/>
      <c r="AE73" s="1065"/>
      <c r="AF73" s="1065">
        <v>3</v>
      </c>
      <c r="AG73" s="1065"/>
      <c r="AH73" s="1065"/>
      <c r="AI73" s="1065"/>
      <c r="AJ73" s="1065"/>
      <c r="AK73" s="1065">
        <v>0</v>
      </c>
      <c r="AL73" s="1065"/>
      <c r="AM73" s="1065"/>
      <c r="AN73" s="1065"/>
      <c r="AO73" s="1065"/>
      <c r="AP73" s="1065">
        <v>0</v>
      </c>
      <c r="AQ73" s="1065"/>
      <c r="AR73" s="1065"/>
      <c r="AS73" s="1065"/>
      <c r="AT73" s="1065"/>
      <c r="AU73" s="1065">
        <v>0</v>
      </c>
      <c r="AV73" s="1065"/>
      <c r="AW73" s="1065"/>
      <c r="AX73" s="1065"/>
      <c r="AY73" s="1065"/>
      <c r="AZ73" s="1066"/>
      <c r="BA73" s="1066"/>
      <c r="BB73" s="1066"/>
      <c r="BC73" s="1066"/>
      <c r="BD73" s="1067"/>
      <c r="BE73" s="264"/>
      <c r="BF73" s="264"/>
      <c r="BG73" s="264"/>
      <c r="BH73" s="264"/>
      <c r="BI73" s="264"/>
      <c r="BJ73" s="264"/>
      <c r="BK73" s="264"/>
      <c r="BL73" s="264"/>
      <c r="BM73" s="264"/>
      <c r="BN73" s="264"/>
      <c r="BO73" s="264"/>
      <c r="BP73" s="264"/>
      <c r="BQ73" s="261">
        <v>67</v>
      </c>
      <c r="BR73" s="266"/>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5"/>
      <c r="DW73" s="1036"/>
      <c r="DX73" s="1036"/>
      <c r="DY73" s="1036"/>
      <c r="DZ73" s="1037"/>
      <c r="EA73" s="245"/>
    </row>
    <row r="74" spans="1:131" s="246" customFormat="1" ht="26.25" customHeight="1" x14ac:dyDescent="0.15">
      <c r="A74" s="260">
        <v>7</v>
      </c>
      <c r="B74" s="1068" t="s">
        <v>605</v>
      </c>
      <c r="C74" s="1069"/>
      <c r="D74" s="1069"/>
      <c r="E74" s="1069"/>
      <c r="F74" s="1069"/>
      <c r="G74" s="1069"/>
      <c r="H74" s="1069"/>
      <c r="I74" s="1069"/>
      <c r="J74" s="1069"/>
      <c r="K74" s="1069"/>
      <c r="L74" s="1069"/>
      <c r="M74" s="1069"/>
      <c r="N74" s="1069"/>
      <c r="O74" s="1069"/>
      <c r="P74" s="1070"/>
      <c r="Q74" s="1071">
        <v>836</v>
      </c>
      <c r="R74" s="1065"/>
      <c r="S74" s="1065"/>
      <c r="T74" s="1065"/>
      <c r="U74" s="1065"/>
      <c r="V74" s="1065">
        <v>783</v>
      </c>
      <c r="W74" s="1065"/>
      <c r="X74" s="1065"/>
      <c r="Y74" s="1065"/>
      <c r="Z74" s="1065"/>
      <c r="AA74" s="1065">
        <v>53</v>
      </c>
      <c r="AB74" s="1065"/>
      <c r="AC74" s="1065"/>
      <c r="AD74" s="1065"/>
      <c r="AE74" s="1065"/>
      <c r="AF74" s="1065">
        <v>0</v>
      </c>
      <c r="AG74" s="1065"/>
      <c r="AH74" s="1065"/>
      <c r="AI74" s="1065"/>
      <c r="AJ74" s="1065"/>
      <c r="AK74" s="1065">
        <v>2</v>
      </c>
      <c r="AL74" s="1065"/>
      <c r="AM74" s="1065"/>
      <c r="AN74" s="1065"/>
      <c r="AO74" s="1065"/>
      <c r="AP74" s="1065">
        <v>0</v>
      </c>
      <c r="AQ74" s="1065"/>
      <c r="AR74" s="1065"/>
      <c r="AS74" s="1065"/>
      <c r="AT74" s="1065"/>
      <c r="AU74" s="1065">
        <v>0</v>
      </c>
      <c r="AV74" s="1065"/>
      <c r="AW74" s="1065"/>
      <c r="AX74" s="1065"/>
      <c r="AY74" s="1065"/>
      <c r="AZ74" s="1066"/>
      <c r="BA74" s="1066"/>
      <c r="BB74" s="1066"/>
      <c r="BC74" s="1066"/>
      <c r="BD74" s="1067"/>
      <c r="BE74" s="264"/>
      <c r="BF74" s="264"/>
      <c r="BG74" s="264"/>
      <c r="BH74" s="264"/>
      <c r="BI74" s="264"/>
      <c r="BJ74" s="264"/>
      <c r="BK74" s="264"/>
      <c r="BL74" s="264"/>
      <c r="BM74" s="264"/>
      <c r="BN74" s="264"/>
      <c r="BO74" s="264"/>
      <c r="BP74" s="264"/>
      <c r="BQ74" s="261">
        <v>68</v>
      </c>
      <c r="BR74" s="266"/>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5"/>
      <c r="DW74" s="1036"/>
      <c r="DX74" s="1036"/>
      <c r="DY74" s="1036"/>
      <c r="DZ74" s="1037"/>
      <c r="EA74" s="245"/>
    </row>
    <row r="75" spans="1:131" s="246" customFormat="1" ht="26.25" customHeight="1" x14ac:dyDescent="0.15">
      <c r="A75" s="260">
        <v>8</v>
      </c>
      <c r="B75" s="1068" t="s">
        <v>606</v>
      </c>
      <c r="C75" s="1069"/>
      <c r="D75" s="1069"/>
      <c r="E75" s="1069"/>
      <c r="F75" s="1069"/>
      <c r="G75" s="1069"/>
      <c r="H75" s="1069"/>
      <c r="I75" s="1069"/>
      <c r="J75" s="1069"/>
      <c r="K75" s="1069"/>
      <c r="L75" s="1069"/>
      <c r="M75" s="1069"/>
      <c r="N75" s="1069"/>
      <c r="O75" s="1069"/>
      <c r="P75" s="1070"/>
      <c r="Q75" s="1072">
        <v>161</v>
      </c>
      <c r="R75" s="1073"/>
      <c r="S75" s="1073"/>
      <c r="T75" s="1073"/>
      <c r="U75" s="1074"/>
      <c r="V75" s="1075">
        <v>149</v>
      </c>
      <c r="W75" s="1073"/>
      <c r="X75" s="1073"/>
      <c r="Y75" s="1073"/>
      <c r="Z75" s="1074"/>
      <c r="AA75" s="1075">
        <v>12</v>
      </c>
      <c r="AB75" s="1073"/>
      <c r="AC75" s="1073"/>
      <c r="AD75" s="1073"/>
      <c r="AE75" s="1074"/>
      <c r="AF75" s="1075">
        <v>12</v>
      </c>
      <c r="AG75" s="1073"/>
      <c r="AH75" s="1073"/>
      <c r="AI75" s="1073"/>
      <c r="AJ75" s="1074"/>
      <c r="AK75" s="1075">
        <v>0</v>
      </c>
      <c r="AL75" s="1073"/>
      <c r="AM75" s="1073"/>
      <c r="AN75" s="1073"/>
      <c r="AO75" s="1074"/>
      <c r="AP75" s="1075">
        <v>0</v>
      </c>
      <c r="AQ75" s="1073"/>
      <c r="AR75" s="1073"/>
      <c r="AS75" s="1073"/>
      <c r="AT75" s="1074"/>
      <c r="AU75" s="1075">
        <v>0</v>
      </c>
      <c r="AV75" s="1073"/>
      <c r="AW75" s="1073"/>
      <c r="AX75" s="1073"/>
      <c r="AY75" s="1074"/>
      <c r="AZ75" s="1066"/>
      <c r="BA75" s="1066"/>
      <c r="BB75" s="1066"/>
      <c r="BC75" s="1066"/>
      <c r="BD75" s="1067"/>
      <c r="BE75" s="264"/>
      <c r="BF75" s="264"/>
      <c r="BG75" s="264"/>
      <c r="BH75" s="264"/>
      <c r="BI75" s="264"/>
      <c r="BJ75" s="264"/>
      <c r="BK75" s="264"/>
      <c r="BL75" s="264"/>
      <c r="BM75" s="264"/>
      <c r="BN75" s="264"/>
      <c r="BO75" s="264"/>
      <c r="BP75" s="264"/>
      <c r="BQ75" s="261">
        <v>69</v>
      </c>
      <c r="BR75" s="266"/>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5"/>
      <c r="DW75" s="1036"/>
      <c r="DX75" s="1036"/>
      <c r="DY75" s="1036"/>
      <c r="DZ75" s="1037"/>
      <c r="EA75" s="245"/>
    </row>
    <row r="76" spans="1:131" s="246" customFormat="1" ht="26.25" customHeight="1" x14ac:dyDescent="0.15">
      <c r="A76" s="260">
        <v>9</v>
      </c>
      <c r="B76" s="1068" t="s">
        <v>607</v>
      </c>
      <c r="C76" s="1069"/>
      <c r="D76" s="1069"/>
      <c r="E76" s="1069"/>
      <c r="F76" s="1069"/>
      <c r="G76" s="1069"/>
      <c r="H76" s="1069"/>
      <c r="I76" s="1069"/>
      <c r="J76" s="1069"/>
      <c r="K76" s="1069"/>
      <c r="L76" s="1069"/>
      <c r="M76" s="1069"/>
      <c r="N76" s="1069"/>
      <c r="O76" s="1069"/>
      <c r="P76" s="1070"/>
      <c r="Q76" s="1072">
        <v>403</v>
      </c>
      <c r="R76" s="1073"/>
      <c r="S76" s="1073"/>
      <c r="T76" s="1073"/>
      <c r="U76" s="1074"/>
      <c r="V76" s="1075">
        <v>533</v>
      </c>
      <c r="W76" s="1073"/>
      <c r="X76" s="1073"/>
      <c r="Y76" s="1073"/>
      <c r="Z76" s="1074"/>
      <c r="AA76" s="1075">
        <v>130</v>
      </c>
      <c r="AB76" s="1073"/>
      <c r="AC76" s="1073"/>
      <c r="AD76" s="1073"/>
      <c r="AE76" s="1074"/>
      <c r="AF76" s="1075">
        <v>130</v>
      </c>
      <c r="AG76" s="1073"/>
      <c r="AH76" s="1073"/>
      <c r="AI76" s="1073"/>
      <c r="AJ76" s="1074"/>
      <c r="AK76" s="1075">
        <v>0</v>
      </c>
      <c r="AL76" s="1073"/>
      <c r="AM76" s="1073"/>
      <c r="AN76" s="1073"/>
      <c r="AO76" s="1074"/>
      <c r="AP76" s="1075">
        <v>1700</v>
      </c>
      <c r="AQ76" s="1073"/>
      <c r="AR76" s="1073"/>
      <c r="AS76" s="1073"/>
      <c r="AT76" s="1074"/>
      <c r="AU76" s="1075">
        <v>1700</v>
      </c>
      <c r="AV76" s="1073"/>
      <c r="AW76" s="1073"/>
      <c r="AX76" s="1073"/>
      <c r="AY76" s="1074"/>
      <c r="AZ76" s="1066"/>
      <c r="BA76" s="1066"/>
      <c r="BB76" s="1066"/>
      <c r="BC76" s="1066"/>
      <c r="BD76" s="1067"/>
      <c r="BE76" s="264"/>
      <c r="BF76" s="264"/>
      <c r="BG76" s="264"/>
      <c r="BH76" s="264"/>
      <c r="BI76" s="264"/>
      <c r="BJ76" s="264"/>
      <c r="BK76" s="264"/>
      <c r="BL76" s="264"/>
      <c r="BM76" s="264"/>
      <c r="BN76" s="264"/>
      <c r="BO76" s="264"/>
      <c r="BP76" s="264"/>
      <c r="BQ76" s="261">
        <v>70</v>
      </c>
      <c r="BR76" s="266"/>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5"/>
      <c r="DW76" s="1036"/>
      <c r="DX76" s="1036"/>
      <c r="DY76" s="1036"/>
      <c r="DZ76" s="1037"/>
      <c r="EA76" s="245"/>
    </row>
    <row r="77" spans="1:131" s="246" customFormat="1" ht="26.25" customHeight="1" x14ac:dyDescent="0.15">
      <c r="A77" s="260">
        <v>10</v>
      </c>
      <c r="B77" s="1068"/>
      <c r="C77" s="1069"/>
      <c r="D77" s="1069"/>
      <c r="E77" s="1069"/>
      <c r="F77" s="1069"/>
      <c r="G77" s="1069"/>
      <c r="H77" s="1069"/>
      <c r="I77" s="1069"/>
      <c r="J77" s="1069"/>
      <c r="K77" s="1069"/>
      <c r="L77" s="1069"/>
      <c r="M77" s="1069"/>
      <c r="N77" s="1069"/>
      <c r="O77" s="1069"/>
      <c r="P77" s="1070"/>
      <c r="Q77" s="1072"/>
      <c r="R77" s="1073"/>
      <c r="S77" s="1073"/>
      <c r="T77" s="1073"/>
      <c r="U77" s="1074"/>
      <c r="V77" s="1075"/>
      <c r="W77" s="1073"/>
      <c r="X77" s="1073"/>
      <c r="Y77" s="1073"/>
      <c r="Z77" s="1074"/>
      <c r="AA77" s="1075"/>
      <c r="AB77" s="1073"/>
      <c r="AC77" s="1073"/>
      <c r="AD77" s="1073"/>
      <c r="AE77" s="1074"/>
      <c r="AF77" s="1075"/>
      <c r="AG77" s="1073"/>
      <c r="AH77" s="1073"/>
      <c r="AI77" s="1073"/>
      <c r="AJ77" s="1074"/>
      <c r="AK77" s="1075"/>
      <c r="AL77" s="1073"/>
      <c r="AM77" s="1073"/>
      <c r="AN77" s="1073"/>
      <c r="AO77" s="1074"/>
      <c r="AP77" s="1075"/>
      <c r="AQ77" s="1073"/>
      <c r="AR77" s="1073"/>
      <c r="AS77" s="1073"/>
      <c r="AT77" s="1074"/>
      <c r="AU77" s="1075"/>
      <c r="AV77" s="1073"/>
      <c r="AW77" s="1073"/>
      <c r="AX77" s="1073"/>
      <c r="AY77" s="1074"/>
      <c r="AZ77" s="1066"/>
      <c r="BA77" s="1066"/>
      <c r="BB77" s="1066"/>
      <c r="BC77" s="1066"/>
      <c r="BD77" s="1067"/>
      <c r="BE77" s="264"/>
      <c r="BF77" s="264"/>
      <c r="BG77" s="264"/>
      <c r="BH77" s="264"/>
      <c r="BI77" s="264"/>
      <c r="BJ77" s="264"/>
      <c r="BK77" s="264"/>
      <c r="BL77" s="264"/>
      <c r="BM77" s="264"/>
      <c r="BN77" s="264"/>
      <c r="BO77" s="264"/>
      <c r="BP77" s="264"/>
      <c r="BQ77" s="261">
        <v>71</v>
      </c>
      <c r="BR77" s="266"/>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5"/>
      <c r="DW77" s="1036"/>
      <c r="DX77" s="1036"/>
      <c r="DY77" s="1036"/>
      <c r="DZ77" s="1037"/>
      <c r="EA77" s="245"/>
    </row>
    <row r="78" spans="1:131" s="246" customFormat="1" ht="26.25" customHeight="1" x14ac:dyDescent="0.15">
      <c r="A78" s="260">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4"/>
      <c r="BF78" s="264"/>
      <c r="BG78" s="264"/>
      <c r="BH78" s="264"/>
      <c r="BI78" s="264"/>
      <c r="BJ78" s="267"/>
      <c r="BK78" s="267"/>
      <c r="BL78" s="267"/>
      <c r="BM78" s="267"/>
      <c r="BN78" s="267"/>
      <c r="BO78" s="264"/>
      <c r="BP78" s="264"/>
      <c r="BQ78" s="261">
        <v>72</v>
      </c>
      <c r="BR78" s="266"/>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5"/>
      <c r="DW78" s="1036"/>
      <c r="DX78" s="1036"/>
      <c r="DY78" s="1036"/>
      <c r="DZ78" s="1037"/>
      <c r="EA78" s="245"/>
    </row>
    <row r="79" spans="1:131" s="246" customFormat="1" ht="26.25" customHeight="1" x14ac:dyDescent="0.15">
      <c r="A79" s="260">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4"/>
      <c r="BF79" s="264"/>
      <c r="BG79" s="264"/>
      <c r="BH79" s="264"/>
      <c r="BI79" s="264"/>
      <c r="BJ79" s="267"/>
      <c r="BK79" s="267"/>
      <c r="BL79" s="267"/>
      <c r="BM79" s="267"/>
      <c r="BN79" s="267"/>
      <c r="BO79" s="264"/>
      <c r="BP79" s="264"/>
      <c r="BQ79" s="261">
        <v>73</v>
      </c>
      <c r="BR79" s="266"/>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5"/>
      <c r="DW79" s="1036"/>
      <c r="DX79" s="1036"/>
      <c r="DY79" s="1036"/>
      <c r="DZ79" s="1037"/>
      <c r="EA79" s="245"/>
    </row>
    <row r="80" spans="1:131" s="246" customFormat="1" ht="26.25" customHeight="1" x14ac:dyDescent="0.15">
      <c r="A80" s="260">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4"/>
      <c r="BF80" s="264"/>
      <c r="BG80" s="264"/>
      <c r="BH80" s="264"/>
      <c r="BI80" s="264"/>
      <c r="BJ80" s="264"/>
      <c r="BK80" s="264"/>
      <c r="BL80" s="264"/>
      <c r="BM80" s="264"/>
      <c r="BN80" s="264"/>
      <c r="BO80" s="264"/>
      <c r="BP80" s="264"/>
      <c r="BQ80" s="261">
        <v>74</v>
      </c>
      <c r="BR80" s="266"/>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5"/>
      <c r="DW80" s="1036"/>
      <c r="DX80" s="1036"/>
      <c r="DY80" s="1036"/>
      <c r="DZ80" s="1037"/>
      <c r="EA80" s="245"/>
    </row>
    <row r="81" spans="1:131" s="246" customFormat="1" ht="26.25" customHeight="1" x14ac:dyDescent="0.15">
      <c r="A81" s="260">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4"/>
      <c r="BF81" s="264"/>
      <c r="BG81" s="264"/>
      <c r="BH81" s="264"/>
      <c r="BI81" s="264"/>
      <c r="BJ81" s="264"/>
      <c r="BK81" s="264"/>
      <c r="BL81" s="264"/>
      <c r="BM81" s="264"/>
      <c r="BN81" s="264"/>
      <c r="BO81" s="264"/>
      <c r="BP81" s="264"/>
      <c r="BQ81" s="261">
        <v>75</v>
      </c>
      <c r="BR81" s="266"/>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5"/>
      <c r="DW81" s="1036"/>
      <c r="DX81" s="1036"/>
      <c r="DY81" s="1036"/>
      <c r="DZ81" s="1037"/>
      <c r="EA81" s="245"/>
    </row>
    <row r="82" spans="1:131" s="246" customFormat="1" ht="26.25" customHeight="1" x14ac:dyDescent="0.15">
      <c r="A82" s="260">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4"/>
      <c r="BF82" s="264"/>
      <c r="BG82" s="264"/>
      <c r="BH82" s="264"/>
      <c r="BI82" s="264"/>
      <c r="BJ82" s="264"/>
      <c r="BK82" s="264"/>
      <c r="BL82" s="264"/>
      <c r="BM82" s="264"/>
      <c r="BN82" s="264"/>
      <c r="BO82" s="264"/>
      <c r="BP82" s="264"/>
      <c r="BQ82" s="261">
        <v>76</v>
      </c>
      <c r="BR82" s="266"/>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5"/>
      <c r="DW82" s="1036"/>
      <c r="DX82" s="1036"/>
      <c r="DY82" s="1036"/>
      <c r="DZ82" s="1037"/>
      <c r="EA82" s="245"/>
    </row>
    <row r="83" spans="1:131" s="246" customFormat="1" ht="26.25" customHeight="1" x14ac:dyDescent="0.15">
      <c r="A83" s="260">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4"/>
      <c r="BF83" s="264"/>
      <c r="BG83" s="264"/>
      <c r="BH83" s="264"/>
      <c r="BI83" s="264"/>
      <c r="BJ83" s="264"/>
      <c r="BK83" s="264"/>
      <c r="BL83" s="264"/>
      <c r="BM83" s="264"/>
      <c r="BN83" s="264"/>
      <c r="BO83" s="264"/>
      <c r="BP83" s="264"/>
      <c r="BQ83" s="261">
        <v>77</v>
      </c>
      <c r="BR83" s="266"/>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5"/>
      <c r="DW83" s="1036"/>
      <c r="DX83" s="1036"/>
      <c r="DY83" s="1036"/>
      <c r="DZ83" s="1037"/>
      <c r="EA83" s="245"/>
    </row>
    <row r="84" spans="1:131" s="246" customFormat="1" ht="26.25" customHeight="1" x14ac:dyDescent="0.15">
      <c r="A84" s="260">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4"/>
      <c r="BF84" s="264"/>
      <c r="BG84" s="264"/>
      <c r="BH84" s="264"/>
      <c r="BI84" s="264"/>
      <c r="BJ84" s="264"/>
      <c r="BK84" s="264"/>
      <c r="BL84" s="264"/>
      <c r="BM84" s="264"/>
      <c r="BN84" s="264"/>
      <c r="BO84" s="264"/>
      <c r="BP84" s="264"/>
      <c r="BQ84" s="261">
        <v>78</v>
      </c>
      <c r="BR84" s="266"/>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5"/>
      <c r="DW84" s="1036"/>
      <c r="DX84" s="1036"/>
      <c r="DY84" s="1036"/>
      <c r="DZ84" s="1037"/>
      <c r="EA84" s="245"/>
    </row>
    <row r="85" spans="1:131" s="246" customFormat="1" ht="26.25" customHeight="1" x14ac:dyDescent="0.15">
      <c r="A85" s="260">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4"/>
      <c r="BF85" s="264"/>
      <c r="BG85" s="264"/>
      <c r="BH85" s="264"/>
      <c r="BI85" s="264"/>
      <c r="BJ85" s="264"/>
      <c r="BK85" s="264"/>
      <c r="BL85" s="264"/>
      <c r="BM85" s="264"/>
      <c r="BN85" s="264"/>
      <c r="BO85" s="264"/>
      <c r="BP85" s="264"/>
      <c r="BQ85" s="261">
        <v>79</v>
      </c>
      <c r="BR85" s="266"/>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5"/>
      <c r="DW85" s="1036"/>
      <c r="DX85" s="1036"/>
      <c r="DY85" s="1036"/>
      <c r="DZ85" s="1037"/>
      <c r="EA85" s="245"/>
    </row>
    <row r="86" spans="1:131" s="246" customFormat="1" ht="26.25" customHeight="1" x14ac:dyDescent="0.15">
      <c r="A86" s="260">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4"/>
      <c r="BF86" s="264"/>
      <c r="BG86" s="264"/>
      <c r="BH86" s="264"/>
      <c r="BI86" s="264"/>
      <c r="BJ86" s="264"/>
      <c r="BK86" s="264"/>
      <c r="BL86" s="264"/>
      <c r="BM86" s="264"/>
      <c r="BN86" s="264"/>
      <c r="BO86" s="264"/>
      <c r="BP86" s="264"/>
      <c r="BQ86" s="261">
        <v>80</v>
      </c>
      <c r="BR86" s="266"/>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5"/>
      <c r="DW86" s="1036"/>
      <c r="DX86" s="1036"/>
      <c r="DY86" s="1036"/>
      <c r="DZ86" s="1037"/>
      <c r="EA86" s="245"/>
    </row>
    <row r="87" spans="1:131" s="246" customFormat="1" ht="26.25" customHeight="1" x14ac:dyDescent="0.15">
      <c r="A87" s="268">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4"/>
      <c r="BF87" s="264"/>
      <c r="BG87" s="264"/>
      <c r="BH87" s="264"/>
      <c r="BI87" s="264"/>
      <c r="BJ87" s="264"/>
      <c r="BK87" s="264"/>
      <c r="BL87" s="264"/>
      <c r="BM87" s="264"/>
      <c r="BN87" s="264"/>
      <c r="BO87" s="264"/>
      <c r="BP87" s="264"/>
      <c r="BQ87" s="261">
        <v>81</v>
      </c>
      <c r="BR87" s="266"/>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5"/>
      <c r="DW87" s="1036"/>
      <c r="DX87" s="1036"/>
      <c r="DY87" s="1036"/>
      <c r="DZ87" s="1037"/>
      <c r="EA87" s="245"/>
    </row>
    <row r="88" spans="1:131" s="246" customFormat="1" ht="26.25" customHeight="1" thickBot="1" x14ac:dyDescent="0.2">
      <c r="A88" s="263" t="s">
        <v>393</v>
      </c>
      <c r="B88" s="1038" t="s">
        <v>427</v>
      </c>
      <c r="C88" s="1039"/>
      <c r="D88" s="1039"/>
      <c r="E88" s="1039"/>
      <c r="F88" s="1039"/>
      <c r="G88" s="1039"/>
      <c r="H88" s="1039"/>
      <c r="I88" s="1039"/>
      <c r="J88" s="1039"/>
      <c r="K88" s="1039"/>
      <c r="L88" s="1039"/>
      <c r="M88" s="1039"/>
      <c r="N88" s="1039"/>
      <c r="O88" s="1039"/>
      <c r="P88" s="1040"/>
      <c r="Q88" s="1056"/>
      <c r="R88" s="1057"/>
      <c r="S88" s="1057"/>
      <c r="T88" s="1057"/>
      <c r="U88" s="1057"/>
      <c r="V88" s="1057"/>
      <c r="W88" s="1057"/>
      <c r="X88" s="1057"/>
      <c r="Y88" s="1057"/>
      <c r="Z88" s="1057"/>
      <c r="AA88" s="1057"/>
      <c r="AB88" s="1057"/>
      <c r="AC88" s="1057"/>
      <c r="AD88" s="1057"/>
      <c r="AE88" s="1057"/>
      <c r="AF88" s="1053">
        <v>3462</v>
      </c>
      <c r="AG88" s="1053"/>
      <c r="AH88" s="1053"/>
      <c r="AI88" s="1053"/>
      <c r="AJ88" s="1053"/>
      <c r="AK88" s="1057"/>
      <c r="AL88" s="1057"/>
      <c r="AM88" s="1057"/>
      <c r="AN88" s="1057"/>
      <c r="AO88" s="1057"/>
      <c r="AP88" s="1053">
        <v>5365</v>
      </c>
      <c r="AQ88" s="1053"/>
      <c r="AR88" s="1053"/>
      <c r="AS88" s="1053"/>
      <c r="AT88" s="1053"/>
      <c r="AU88" s="1053">
        <v>2284</v>
      </c>
      <c r="AV88" s="1053"/>
      <c r="AW88" s="1053"/>
      <c r="AX88" s="1053"/>
      <c r="AY88" s="1053"/>
      <c r="AZ88" s="1054"/>
      <c r="BA88" s="1054"/>
      <c r="BB88" s="1054"/>
      <c r="BC88" s="1054"/>
      <c r="BD88" s="1055"/>
      <c r="BE88" s="264"/>
      <c r="BF88" s="264"/>
      <c r="BG88" s="264"/>
      <c r="BH88" s="264"/>
      <c r="BI88" s="264"/>
      <c r="BJ88" s="264"/>
      <c r="BK88" s="264"/>
      <c r="BL88" s="264"/>
      <c r="BM88" s="264"/>
      <c r="BN88" s="264"/>
      <c r="BO88" s="264"/>
      <c r="BP88" s="264"/>
      <c r="BQ88" s="261">
        <v>82</v>
      </c>
      <c r="BR88" s="266"/>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5"/>
      <c r="DW88" s="1036"/>
      <c r="DX88" s="1036"/>
      <c r="DY88" s="1036"/>
      <c r="DZ88" s="1037"/>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5"/>
      <c r="DW89" s="1036"/>
      <c r="DX89" s="1036"/>
      <c r="DY89" s="1036"/>
      <c r="DZ89" s="1037"/>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5"/>
      <c r="DW90" s="1036"/>
      <c r="DX90" s="1036"/>
      <c r="DY90" s="1036"/>
      <c r="DZ90" s="1037"/>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5"/>
      <c r="DW91" s="1036"/>
      <c r="DX91" s="1036"/>
      <c r="DY91" s="1036"/>
      <c r="DZ91" s="1037"/>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5"/>
      <c r="DW92" s="1036"/>
      <c r="DX92" s="1036"/>
      <c r="DY92" s="1036"/>
      <c r="DZ92" s="1037"/>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5"/>
      <c r="DW93" s="1036"/>
      <c r="DX93" s="1036"/>
      <c r="DY93" s="1036"/>
      <c r="DZ93" s="1037"/>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5"/>
      <c r="DW94" s="1036"/>
      <c r="DX94" s="1036"/>
      <c r="DY94" s="1036"/>
      <c r="DZ94" s="1037"/>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5"/>
      <c r="DW95" s="1036"/>
      <c r="DX95" s="1036"/>
      <c r="DY95" s="1036"/>
      <c r="DZ95" s="1037"/>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5"/>
      <c r="DW96" s="1036"/>
      <c r="DX96" s="1036"/>
      <c r="DY96" s="1036"/>
      <c r="DZ96" s="1037"/>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5"/>
      <c r="DW97" s="1036"/>
      <c r="DX97" s="1036"/>
      <c r="DY97" s="1036"/>
      <c r="DZ97" s="1037"/>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5"/>
      <c r="DW98" s="1036"/>
      <c r="DX98" s="1036"/>
      <c r="DY98" s="1036"/>
      <c r="DZ98" s="1037"/>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5"/>
      <c r="DW99" s="1036"/>
      <c r="DX99" s="1036"/>
      <c r="DY99" s="1036"/>
      <c r="DZ99" s="1037"/>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5"/>
      <c r="DW100" s="1036"/>
      <c r="DX100" s="1036"/>
      <c r="DY100" s="1036"/>
      <c r="DZ100" s="1037"/>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5"/>
      <c r="DW101" s="1036"/>
      <c r="DX101" s="1036"/>
      <c r="DY101" s="1036"/>
      <c r="DZ101" s="1037"/>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393</v>
      </c>
      <c r="BR102" s="1038" t="s">
        <v>428</v>
      </c>
      <c r="BS102" s="1039"/>
      <c r="BT102" s="1039"/>
      <c r="BU102" s="1039"/>
      <c r="BV102" s="1039"/>
      <c r="BW102" s="1039"/>
      <c r="BX102" s="1039"/>
      <c r="BY102" s="1039"/>
      <c r="BZ102" s="1039"/>
      <c r="CA102" s="1039"/>
      <c r="CB102" s="1039"/>
      <c r="CC102" s="1039"/>
      <c r="CD102" s="1039"/>
      <c r="CE102" s="1039"/>
      <c r="CF102" s="1039"/>
      <c r="CG102" s="1040"/>
      <c r="CH102" s="1041"/>
      <c r="CI102" s="1042"/>
      <c r="CJ102" s="1042"/>
      <c r="CK102" s="1042"/>
      <c r="CL102" s="1043"/>
      <c r="CM102" s="1041"/>
      <c r="CN102" s="1042"/>
      <c r="CO102" s="1042"/>
      <c r="CP102" s="1042"/>
      <c r="CQ102" s="1043"/>
      <c r="CR102" s="1044">
        <v>58</v>
      </c>
      <c r="CS102" s="1045"/>
      <c r="CT102" s="1045"/>
      <c r="CU102" s="1045"/>
      <c r="CV102" s="1046"/>
      <c r="CW102" s="1044">
        <v>16</v>
      </c>
      <c r="CX102" s="1045"/>
      <c r="CY102" s="1045"/>
      <c r="CZ102" s="1045"/>
      <c r="DA102" s="1046"/>
      <c r="DB102" s="1044"/>
      <c r="DC102" s="1045"/>
      <c r="DD102" s="1045"/>
      <c r="DE102" s="1045"/>
      <c r="DF102" s="1046"/>
      <c r="DG102" s="1044"/>
      <c r="DH102" s="1045"/>
      <c r="DI102" s="1045"/>
      <c r="DJ102" s="1045"/>
      <c r="DK102" s="1046"/>
      <c r="DL102" s="1044"/>
      <c r="DM102" s="1045"/>
      <c r="DN102" s="1045"/>
      <c r="DO102" s="1045"/>
      <c r="DP102" s="1046"/>
      <c r="DQ102" s="1044"/>
      <c r="DR102" s="1045"/>
      <c r="DS102" s="1045"/>
      <c r="DT102" s="1045"/>
      <c r="DU102" s="1046"/>
      <c r="DV102" s="1027"/>
      <c r="DW102" s="1028"/>
      <c r="DX102" s="1028"/>
      <c r="DY102" s="1028"/>
      <c r="DZ102" s="1029"/>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30" t="s">
        <v>429</v>
      </c>
      <c r="BR103" s="1030"/>
      <c r="BS103" s="1030"/>
      <c r="BT103" s="1030"/>
      <c r="BU103" s="1030"/>
      <c r="BV103" s="1030"/>
      <c r="BW103" s="1030"/>
      <c r="BX103" s="1030"/>
      <c r="BY103" s="1030"/>
      <c r="BZ103" s="1030"/>
      <c r="CA103" s="1030"/>
      <c r="CB103" s="1030"/>
      <c r="CC103" s="1030"/>
      <c r="CD103" s="1030"/>
      <c r="CE103" s="1030"/>
      <c r="CF103" s="1030"/>
      <c r="CG103" s="1030"/>
      <c r="CH103" s="1030"/>
      <c r="CI103" s="1030"/>
      <c r="CJ103" s="1030"/>
      <c r="CK103" s="1030"/>
      <c r="CL103" s="1030"/>
      <c r="CM103" s="1030"/>
      <c r="CN103" s="1030"/>
      <c r="CO103" s="1030"/>
      <c r="CP103" s="1030"/>
      <c r="CQ103" s="1030"/>
      <c r="CR103" s="1030"/>
      <c r="CS103" s="1030"/>
      <c r="CT103" s="1030"/>
      <c r="CU103" s="1030"/>
      <c r="CV103" s="1030"/>
      <c r="CW103" s="1030"/>
      <c r="CX103" s="1030"/>
      <c r="CY103" s="1030"/>
      <c r="CZ103" s="1030"/>
      <c r="DA103" s="1030"/>
      <c r="DB103" s="1030"/>
      <c r="DC103" s="1030"/>
      <c r="DD103" s="1030"/>
      <c r="DE103" s="1030"/>
      <c r="DF103" s="1030"/>
      <c r="DG103" s="1030"/>
      <c r="DH103" s="1030"/>
      <c r="DI103" s="1030"/>
      <c r="DJ103" s="1030"/>
      <c r="DK103" s="1030"/>
      <c r="DL103" s="1030"/>
      <c r="DM103" s="1030"/>
      <c r="DN103" s="1030"/>
      <c r="DO103" s="1030"/>
      <c r="DP103" s="1030"/>
      <c r="DQ103" s="1030"/>
      <c r="DR103" s="1030"/>
      <c r="DS103" s="1030"/>
      <c r="DT103" s="1030"/>
      <c r="DU103" s="1030"/>
      <c r="DV103" s="1030"/>
      <c r="DW103" s="1030"/>
      <c r="DX103" s="1030"/>
      <c r="DY103" s="1030"/>
      <c r="DZ103" s="1030"/>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31" t="s">
        <v>430</v>
      </c>
      <c r="BR104" s="1031"/>
      <c r="BS104" s="1031"/>
      <c r="BT104" s="1031"/>
      <c r="BU104" s="1031"/>
      <c r="BV104" s="1031"/>
      <c r="BW104" s="1031"/>
      <c r="BX104" s="1031"/>
      <c r="BY104" s="1031"/>
      <c r="BZ104" s="1031"/>
      <c r="CA104" s="1031"/>
      <c r="CB104" s="1031"/>
      <c r="CC104" s="1031"/>
      <c r="CD104" s="1031"/>
      <c r="CE104" s="1031"/>
      <c r="CF104" s="1031"/>
      <c r="CG104" s="1031"/>
      <c r="CH104" s="1031"/>
      <c r="CI104" s="1031"/>
      <c r="CJ104" s="1031"/>
      <c r="CK104" s="1031"/>
      <c r="CL104" s="1031"/>
      <c r="CM104" s="1031"/>
      <c r="CN104" s="1031"/>
      <c r="CO104" s="1031"/>
      <c r="CP104" s="1031"/>
      <c r="CQ104" s="1031"/>
      <c r="CR104" s="1031"/>
      <c r="CS104" s="1031"/>
      <c r="CT104" s="1031"/>
      <c r="CU104" s="1031"/>
      <c r="CV104" s="1031"/>
      <c r="CW104" s="1031"/>
      <c r="CX104" s="1031"/>
      <c r="CY104" s="1031"/>
      <c r="CZ104" s="1031"/>
      <c r="DA104" s="1031"/>
      <c r="DB104" s="1031"/>
      <c r="DC104" s="1031"/>
      <c r="DD104" s="1031"/>
      <c r="DE104" s="1031"/>
      <c r="DF104" s="1031"/>
      <c r="DG104" s="1031"/>
      <c r="DH104" s="1031"/>
      <c r="DI104" s="1031"/>
      <c r="DJ104" s="1031"/>
      <c r="DK104" s="1031"/>
      <c r="DL104" s="1031"/>
      <c r="DM104" s="1031"/>
      <c r="DN104" s="1031"/>
      <c r="DO104" s="1031"/>
      <c r="DP104" s="1031"/>
      <c r="DQ104" s="1031"/>
      <c r="DR104" s="1031"/>
      <c r="DS104" s="1031"/>
      <c r="DT104" s="1031"/>
      <c r="DU104" s="1031"/>
      <c r="DV104" s="1031"/>
      <c r="DW104" s="1031"/>
      <c r="DX104" s="1031"/>
      <c r="DY104" s="1031"/>
      <c r="DZ104" s="1031"/>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431</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432</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32" t="s">
        <v>433</v>
      </c>
      <c r="B108" s="1033"/>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3"/>
      <c r="AL108" s="1033"/>
      <c r="AM108" s="1033"/>
      <c r="AN108" s="1033"/>
      <c r="AO108" s="1033"/>
      <c r="AP108" s="1033"/>
      <c r="AQ108" s="1033"/>
      <c r="AR108" s="1033"/>
      <c r="AS108" s="1033"/>
      <c r="AT108" s="1034"/>
      <c r="AU108" s="1032" t="s">
        <v>434</v>
      </c>
      <c r="AV108" s="1033"/>
      <c r="AW108" s="1033"/>
      <c r="AX108" s="1033"/>
      <c r="AY108" s="1033"/>
      <c r="AZ108" s="1033"/>
      <c r="BA108" s="1033"/>
      <c r="BB108" s="1033"/>
      <c r="BC108" s="1033"/>
      <c r="BD108" s="1033"/>
      <c r="BE108" s="1033"/>
      <c r="BF108" s="1033"/>
      <c r="BG108" s="1033"/>
      <c r="BH108" s="1033"/>
      <c r="BI108" s="1033"/>
      <c r="BJ108" s="1033"/>
      <c r="BK108" s="1033"/>
      <c r="BL108" s="1033"/>
      <c r="BM108" s="1033"/>
      <c r="BN108" s="1033"/>
      <c r="BO108" s="1033"/>
      <c r="BP108" s="1033"/>
      <c r="BQ108" s="1033"/>
      <c r="BR108" s="1033"/>
      <c r="BS108" s="1033"/>
      <c r="BT108" s="1033"/>
      <c r="BU108" s="1033"/>
      <c r="BV108" s="1033"/>
      <c r="BW108" s="1033"/>
      <c r="BX108" s="1033"/>
      <c r="BY108" s="1033"/>
      <c r="BZ108" s="1033"/>
      <c r="CA108" s="1033"/>
      <c r="CB108" s="1033"/>
      <c r="CC108" s="1033"/>
      <c r="CD108" s="1033"/>
      <c r="CE108" s="1033"/>
      <c r="CF108" s="1033"/>
      <c r="CG108" s="1033"/>
      <c r="CH108" s="1033"/>
      <c r="CI108" s="1033"/>
      <c r="CJ108" s="1033"/>
      <c r="CK108" s="1033"/>
      <c r="CL108" s="1033"/>
      <c r="CM108" s="1033"/>
      <c r="CN108" s="1033"/>
      <c r="CO108" s="1033"/>
      <c r="CP108" s="1033"/>
      <c r="CQ108" s="1033"/>
      <c r="CR108" s="1033"/>
      <c r="CS108" s="1033"/>
      <c r="CT108" s="1033"/>
      <c r="CU108" s="1033"/>
      <c r="CV108" s="1033"/>
      <c r="CW108" s="1033"/>
      <c r="CX108" s="1033"/>
      <c r="CY108" s="1033"/>
      <c r="CZ108" s="1033"/>
      <c r="DA108" s="1033"/>
      <c r="DB108" s="1033"/>
      <c r="DC108" s="1033"/>
      <c r="DD108" s="1033"/>
      <c r="DE108" s="1033"/>
      <c r="DF108" s="1033"/>
      <c r="DG108" s="1033"/>
      <c r="DH108" s="1033"/>
      <c r="DI108" s="1033"/>
      <c r="DJ108" s="1033"/>
      <c r="DK108" s="1033"/>
      <c r="DL108" s="1033"/>
      <c r="DM108" s="1033"/>
      <c r="DN108" s="1033"/>
      <c r="DO108" s="1033"/>
      <c r="DP108" s="1033"/>
      <c r="DQ108" s="1033"/>
      <c r="DR108" s="1033"/>
      <c r="DS108" s="1033"/>
      <c r="DT108" s="1033"/>
      <c r="DU108" s="1033"/>
      <c r="DV108" s="1033"/>
      <c r="DW108" s="1033"/>
      <c r="DX108" s="1033"/>
      <c r="DY108" s="1033"/>
      <c r="DZ108" s="1034"/>
    </row>
    <row r="109" spans="1:131" s="245" customFormat="1" ht="26.25" customHeight="1" x14ac:dyDescent="0.15">
      <c r="A109" s="987" t="s">
        <v>435</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90" t="s">
        <v>436</v>
      </c>
      <c r="AB109" s="988"/>
      <c r="AC109" s="988"/>
      <c r="AD109" s="988"/>
      <c r="AE109" s="989"/>
      <c r="AF109" s="990" t="s">
        <v>309</v>
      </c>
      <c r="AG109" s="988"/>
      <c r="AH109" s="988"/>
      <c r="AI109" s="988"/>
      <c r="AJ109" s="989"/>
      <c r="AK109" s="990" t="s">
        <v>308</v>
      </c>
      <c r="AL109" s="988"/>
      <c r="AM109" s="988"/>
      <c r="AN109" s="988"/>
      <c r="AO109" s="989"/>
      <c r="AP109" s="990" t="s">
        <v>437</v>
      </c>
      <c r="AQ109" s="988"/>
      <c r="AR109" s="988"/>
      <c r="AS109" s="988"/>
      <c r="AT109" s="1019"/>
      <c r="AU109" s="987" t="s">
        <v>435</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90" t="s">
        <v>436</v>
      </c>
      <c r="BR109" s="988"/>
      <c r="BS109" s="988"/>
      <c r="BT109" s="988"/>
      <c r="BU109" s="989"/>
      <c r="BV109" s="990" t="s">
        <v>309</v>
      </c>
      <c r="BW109" s="988"/>
      <c r="BX109" s="988"/>
      <c r="BY109" s="988"/>
      <c r="BZ109" s="989"/>
      <c r="CA109" s="990" t="s">
        <v>308</v>
      </c>
      <c r="CB109" s="988"/>
      <c r="CC109" s="988"/>
      <c r="CD109" s="988"/>
      <c r="CE109" s="989"/>
      <c r="CF109" s="1026" t="s">
        <v>437</v>
      </c>
      <c r="CG109" s="1026"/>
      <c r="CH109" s="1026"/>
      <c r="CI109" s="1026"/>
      <c r="CJ109" s="1026"/>
      <c r="CK109" s="990" t="s">
        <v>438</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90" t="s">
        <v>436</v>
      </c>
      <c r="DH109" s="988"/>
      <c r="DI109" s="988"/>
      <c r="DJ109" s="988"/>
      <c r="DK109" s="989"/>
      <c r="DL109" s="990" t="s">
        <v>309</v>
      </c>
      <c r="DM109" s="988"/>
      <c r="DN109" s="988"/>
      <c r="DO109" s="988"/>
      <c r="DP109" s="989"/>
      <c r="DQ109" s="990" t="s">
        <v>308</v>
      </c>
      <c r="DR109" s="988"/>
      <c r="DS109" s="988"/>
      <c r="DT109" s="988"/>
      <c r="DU109" s="989"/>
      <c r="DV109" s="990" t="s">
        <v>437</v>
      </c>
      <c r="DW109" s="988"/>
      <c r="DX109" s="988"/>
      <c r="DY109" s="988"/>
      <c r="DZ109" s="1019"/>
    </row>
    <row r="110" spans="1:131" s="245" customFormat="1" ht="26.25" customHeight="1" x14ac:dyDescent="0.15">
      <c r="A110" s="890" t="s">
        <v>439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80">
        <v>1098792</v>
      </c>
      <c r="AB110" s="981"/>
      <c r="AC110" s="981"/>
      <c r="AD110" s="981"/>
      <c r="AE110" s="982"/>
      <c r="AF110" s="983">
        <v>1030813</v>
      </c>
      <c r="AG110" s="981"/>
      <c r="AH110" s="981"/>
      <c r="AI110" s="981"/>
      <c r="AJ110" s="982"/>
      <c r="AK110" s="983">
        <v>873294</v>
      </c>
      <c r="AL110" s="981"/>
      <c r="AM110" s="981"/>
      <c r="AN110" s="981"/>
      <c r="AO110" s="982"/>
      <c r="AP110" s="984">
        <v>21.8</v>
      </c>
      <c r="AQ110" s="985"/>
      <c r="AR110" s="985"/>
      <c r="AS110" s="985"/>
      <c r="AT110" s="986"/>
      <c r="AU110" s="1020" t="s">
        <v>72</v>
      </c>
      <c r="AV110" s="1021"/>
      <c r="AW110" s="1021"/>
      <c r="AX110" s="1021"/>
      <c r="AY110" s="1021"/>
      <c r="AZ110" s="946" t="s">
        <v>440</v>
      </c>
      <c r="BA110" s="891"/>
      <c r="BB110" s="891"/>
      <c r="BC110" s="891"/>
      <c r="BD110" s="891"/>
      <c r="BE110" s="891"/>
      <c r="BF110" s="891"/>
      <c r="BG110" s="891"/>
      <c r="BH110" s="891"/>
      <c r="BI110" s="891"/>
      <c r="BJ110" s="891"/>
      <c r="BK110" s="891"/>
      <c r="BL110" s="891"/>
      <c r="BM110" s="891"/>
      <c r="BN110" s="891"/>
      <c r="BO110" s="891"/>
      <c r="BP110" s="892"/>
      <c r="BQ110" s="947">
        <v>6733791</v>
      </c>
      <c r="BR110" s="928"/>
      <c r="BS110" s="928"/>
      <c r="BT110" s="928"/>
      <c r="BU110" s="928"/>
      <c r="BV110" s="928">
        <v>6268653</v>
      </c>
      <c r="BW110" s="928"/>
      <c r="BX110" s="928"/>
      <c r="BY110" s="928"/>
      <c r="BZ110" s="928"/>
      <c r="CA110" s="928">
        <v>5770492</v>
      </c>
      <c r="CB110" s="928"/>
      <c r="CC110" s="928"/>
      <c r="CD110" s="928"/>
      <c r="CE110" s="928"/>
      <c r="CF110" s="952">
        <v>144.30000000000001</v>
      </c>
      <c r="CG110" s="953"/>
      <c r="CH110" s="953"/>
      <c r="CI110" s="953"/>
      <c r="CJ110" s="953"/>
      <c r="CK110" s="1016" t="s">
        <v>441</v>
      </c>
      <c r="CL110" s="902"/>
      <c r="CM110" s="977" t="s">
        <v>442</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47" t="s">
        <v>443</v>
      </c>
      <c r="DH110" s="928"/>
      <c r="DI110" s="928"/>
      <c r="DJ110" s="928"/>
      <c r="DK110" s="928"/>
      <c r="DL110" s="928" t="s">
        <v>444</v>
      </c>
      <c r="DM110" s="928"/>
      <c r="DN110" s="928"/>
      <c r="DO110" s="928"/>
      <c r="DP110" s="928"/>
      <c r="DQ110" s="928" t="s">
        <v>445</v>
      </c>
      <c r="DR110" s="928"/>
      <c r="DS110" s="928"/>
      <c r="DT110" s="928"/>
      <c r="DU110" s="928"/>
      <c r="DV110" s="929" t="s">
        <v>446</v>
      </c>
      <c r="DW110" s="929"/>
      <c r="DX110" s="929"/>
      <c r="DY110" s="929"/>
      <c r="DZ110" s="930"/>
    </row>
    <row r="111" spans="1:131" s="245" customFormat="1" ht="26.25" customHeight="1" x14ac:dyDescent="0.15">
      <c r="A111" s="857" t="s">
        <v>447</v>
      </c>
      <c r="B111" s="858"/>
      <c r="C111" s="858"/>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1015"/>
      <c r="AA111" s="1008" t="s">
        <v>448</v>
      </c>
      <c r="AB111" s="1009"/>
      <c r="AC111" s="1009"/>
      <c r="AD111" s="1009"/>
      <c r="AE111" s="1010"/>
      <c r="AF111" s="1011" t="s">
        <v>444</v>
      </c>
      <c r="AG111" s="1009"/>
      <c r="AH111" s="1009"/>
      <c r="AI111" s="1009"/>
      <c r="AJ111" s="1010"/>
      <c r="AK111" s="1011" t="s">
        <v>395</v>
      </c>
      <c r="AL111" s="1009"/>
      <c r="AM111" s="1009"/>
      <c r="AN111" s="1009"/>
      <c r="AO111" s="1010"/>
      <c r="AP111" s="1012" t="s">
        <v>444</v>
      </c>
      <c r="AQ111" s="1013"/>
      <c r="AR111" s="1013"/>
      <c r="AS111" s="1013"/>
      <c r="AT111" s="1014"/>
      <c r="AU111" s="1022"/>
      <c r="AV111" s="1023"/>
      <c r="AW111" s="1023"/>
      <c r="AX111" s="1023"/>
      <c r="AY111" s="1023"/>
      <c r="AZ111" s="898" t="s">
        <v>449</v>
      </c>
      <c r="BA111" s="833"/>
      <c r="BB111" s="833"/>
      <c r="BC111" s="833"/>
      <c r="BD111" s="833"/>
      <c r="BE111" s="833"/>
      <c r="BF111" s="833"/>
      <c r="BG111" s="833"/>
      <c r="BH111" s="833"/>
      <c r="BI111" s="833"/>
      <c r="BJ111" s="833"/>
      <c r="BK111" s="833"/>
      <c r="BL111" s="833"/>
      <c r="BM111" s="833"/>
      <c r="BN111" s="833"/>
      <c r="BO111" s="833"/>
      <c r="BP111" s="834"/>
      <c r="BQ111" s="899">
        <v>548990</v>
      </c>
      <c r="BR111" s="900"/>
      <c r="BS111" s="900"/>
      <c r="BT111" s="900"/>
      <c r="BU111" s="900"/>
      <c r="BV111" s="900">
        <v>713485</v>
      </c>
      <c r="BW111" s="900"/>
      <c r="BX111" s="900"/>
      <c r="BY111" s="900"/>
      <c r="BZ111" s="900"/>
      <c r="CA111" s="900">
        <v>617387</v>
      </c>
      <c r="CB111" s="900"/>
      <c r="CC111" s="900"/>
      <c r="CD111" s="900"/>
      <c r="CE111" s="900"/>
      <c r="CF111" s="961">
        <v>15.4</v>
      </c>
      <c r="CG111" s="962"/>
      <c r="CH111" s="962"/>
      <c r="CI111" s="962"/>
      <c r="CJ111" s="962"/>
      <c r="CK111" s="1017"/>
      <c r="CL111" s="904"/>
      <c r="CM111" s="907" t="s">
        <v>450</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899" t="s">
        <v>451</v>
      </c>
      <c r="DH111" s="900"/>
      <c r="DI111" s="900"/>
      <c r="DJ111" s="900"/>
      <c r="DK111" s="900"/>
      <c r="DL111" s="900" t="s">
        <v>395</v>
      </c>
      <c r="DM111" s="900"/>
      <c r="DN111" s="900"/>
      <c r="DO111" s="900"/>
      <c r="DP111" s="900"/>
      <c r="DQ111" s="900" t="s">
        <v>143</v>
      </c>
      <c r="DR111" s="900"/>
      <c r="DS111" s="900"/>
      <c r="DT111" s="900"/>
      <c r="DU111" s="900"/>
      <c r="DV111" s="877" t="s">
        <v>452</v>
      </c>
      <c r="DW111" s="877"/>
      <c r="DX111" s="877"/>
      <c r="DY111" s="877"/>
      <c r="DZ111" s="878"/>
    </row>
    <row r="112" spans="1:131" s="245" customFormat="1" ht="26.25" customHeight="1" x14ac:dyDescent="0.15">
      <c r="A112" s="1002" t="s">
        <v>453</v>
      </c>
      <c r="B112" s="1003"/>
      <c r="C112" s="833" t="s">
        <v>454</v>
      </c>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4"/>
      <c r="AA112" s="862" t="s">
        <v>143</v>
      </c>
      <c r="AB112" s="863"/>
      <c r="AC112" s="863"/>
      <c r="AD112" s="863"/>
      <c r="AE112" s="864"/>
      <c r="AF112" s="865" t="s">
        <v>143</v>
      </c>
      <c r="AG112" s="863"/>
      <c r="AH112" s="863"/>
      <c r="AI112" s="863"/>
      <c r="AJ112" s="864"/>
      <c r="AK112" s="865" t="s">
        <v>143</v>
      </c>
      <c r="AL112" s="863"/>
      <c r="AM112" s="863"/>
      <c r="AN112" s="863"/>
      <c r="AO112" s="864"/>
      <c r="AP112" s="910" t="s">
        <v>455</v>
      </c>
      <c r="AQ112" s="911"/>
      <c r="AR112" s="911"/>
      <c r="AS112" s="911"/>
      <c r="AT112" s="912"/>
      <c r="AU112" s="1022"/>
      <c r="AV112" s="1023"/>
      <c r="AW112" s="1023"/>
      <c r="AX112" s="1023"/>
      <c r="AY112" s="1023"/>
      <c r="AZ112" s="898" t="s">
        <v>456</v>
      </c>
      <c r="BA112" s="833"/>
      <c r="BB112" s="833"/>
      <c r="BC112" s="833"/>
      <c r="BD112" s="833"/>
      <c r="BE112" s="833"/>
      <c r="BF112" s="833"/>
      <c r="BG112" s="833"/>
      <c r="BH112" s="833"/>
      <c r="BI112" s="833"/>
      <c r="BJ112" s="833"/>
      <c r="BK112" s="833"/>
      <c r="BL112" s="833"/>
      <c r="BM112" s="833"/>
      <c r="BN112" s="833"/>
      <c r="BO112" s="833"/>
      <c r="BP112" s="834"/>
      <c r="BQ112" s="899">
        <v>2383607</v>
      </c>
      <c r="BR112" s="900"/>
      <c r="BS112" s="900"/>
      <c r="BT112" s="900"/>
      <c r="BU112" s="900"/>
      <c r="BV112" s="900">
        <v>2007569</v>
      </c>
      <c r="BW112" s="900"/>
      <c r="BX112" s="900"/>
      <c r="BY112" s="900"/>
      <c r="BZ112" s="900"/>
      <c r="CA112" s="900">
        <v>1714845</v>
      </c>
      <c r="CB112" s="900"/>
      <c r="CC112" s="900"/>
      <c r="CD112" s="900"/>
      <c r="CE112" s="900"/>
      <c r="CF112" s="961">
        <v>42.9</v>
      </c>
      <c r="CG112" s="962"/>
      <c r="CH112" s="962"/>
      <c r="CI112" s="962"/>
      <c r="CJ112" s="962"/>
      <c r="CK112" s="1017"/>
      <c r="CL112" s="904"/>
      <c r="CM112" s="907" t="s">
        <v>457</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899" t="s">
        <v>458</v>
      </c>
      <c r="DH112" s="900"/>
      <c r="DI112" s="900"/>
      <c r="DJ112" s="900"/>
      <c r="DK112" s="900"/>
      <c r="DL112" s="900" t="s">
        <v>143</v>
      </c>
      <c r="DM112" s="900"/>
      <c r="DN112" s="900"/>
      <c r="DO112" s="900"/>
      <c r="DP112" s="900"/>
      <c r="DQ112" s="900" t="s">
        <v>395</v>
      </c>
      <c r="DR112" s="900"/>
      <c r="DS112" s="900"/>
      <c r="DT112" s="900"/>
      <c r="DU112" s="900"/>
      <c r="DV112" s="877" t="s">
        <v>143</v>
      </c>
      <c r="DW112" s="877"/>
      <c r="DX112" s="877"/>
      <c r="DY112" s="877"/>
      <c r="DZ112" s="878"/>
    </row>
    <row r="113" spans="1:130" s="245" customFormat="1" ht="26.25" customHeight="1" x14ac:dyDescent="0.15">
      <c r="A113" s="1004"/>
      <c r="B113" s="1005"/>
      <c r="C113" s="833" t="s">
        <v>459</v>
      </c>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4"/>
      <c r="AA113" s="1008">
        <v>343088</v>
      </c>
      <c r="AB113" s="1009"/>
      <c r="AC113" s="1009"/>
      <c r="AD113" s="1009"/>
      <c r="AE113" s="1010"/>
      <c r="AF113" s="1011">
        <v>310992</v>
      </c>
      <c r="AG113" s="1009"/>
      <c r="AH113" s="1009"/>
      <c r="AI113" s="1009"/>
      <c r="AJ113" s="1010"/>
      <c r="AK113" s="1011">
        <v>255478</v>
      </c>
      <c r="AL113" s="1009"/>
      <c r="AM113" s="1009"/>
      <c r="AN113" s="1009"/>
      <c r="AO113" s="1010"/>
      <c r="AP113" s="1012">
        <v>6.4</v>
      </c>
      <c r="AQ113" s="1013"/>
      <c r="AR113" s="1013"/>
      <c r="AS113" s="1013"/>
      <c r="AT113" s="1014"/>
      <c r="AU113" s="1022"/>
      <c r="AV113" s="1023"/>
      <c r="AW113" s="1023"/>
      <c r="AX113" s="1023"/>
      <c r="AY113" s="1023"/>
      <c r="AZ113" s="898" t="s">
        <v>460</v>
      </c>
      <c r="BA113" s="833"/>
      <c r="BB113" s="833"/>
      <c r="BC113" s="833"/>
      <c r="BD113" s="833"/>
      <c r="BE113" s="833"/>
      <c r="BF113" s="833"/>
      <c r="BG113" s="833"/>
      <c r="BH113" s="833"/>
      <c r="BI113" s="833"/>
      <c r="BJ113" s="833"/>
      <c r="BK113" s="833"/>
      <c r="BL113" s="833"/>
      <c r="BM113" s="833"/>
      <c r="BN113" s="833"/>
      <c r="BO113" s="833"/>
      <c r="BP113" s="834"/>
      <c r="BQ113" s="899">
        <v>444853</v>
      </c>
      <c r="BR113" s="900"/>
      <c r="BS113" s="900"/>
      <c r="BT113" s="900"/>
      <c r="BU113" s="900"/>
      <c r="BV113" s="900">
        <v>437446</v>
      </c>
      <c r="BW113" s="900"/>
      <c r="BX113" s="900"/>
      <c r="BY113" s="900"/>
      <c r="BZ113" s="900"/>
      <c r="CA113" s="900">
        <v>583943</v>
      </c>
      <c r="CB113" s="900"/>
      <c r="CC113" s="900"/>
      <c r="CD113" s="900"/>
      <c r="CE113" s="900"/>
      <c r="CF113" s="961">
        <v>14.6</v>
      </c>
      <c r="CG113" s="962"/>
      <c r="CH113" s="962"/>
      <c r="CI113" s="962"/>
      <c r="CJ113" s="962"/>
      <c r="CK113" s="1017"/>
      <c r="CL113" s="904"/>
      <c r="CM113" s="907" t="s">
        <v>461</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862" t="s">
        <v>446</v>
      </c>
      <c r="DH113" s="863"/>
      <c r="DI113" s="863"/>
      <c r="DJ113" s="863"/>
      <c r="DK113" s="864"/>
      <c r="DL113" s="865" t="s">
        <v>446</v>
      </c>
      <c r="DM113" s="863"/>
      <c r="DN113" s="863"/>
      <c r="DO113" s="863"/>
      <c r="DP113" s="864"/>
      <c r="DQ113" s="865" t="s">
        <v>445</v>
      </c>
      <c r="DR113" s="863"/>
      <c r="DS113" s="863"/>
      <c r="DT113" s="863"/>
      <c r="DU113" s="864"/>
      <c r="DV113" s="910" t="s">
        <v>395</v>
      </c>
      <c r="DW113" s="911"/>
      <c r="DX113" s="911"/>
      <c r="DY113" s="911"/>
      <c r="DZ113" s="912"/>
    </row>
    <row r="114" spans="1:130" s="245" customFormat="1" ht="26.25" customHeight="1" x14ac:dyDescent="0.15">
      <c r="A114" s="1004"/>
      <c r="B114" s="1005"/>
      <c r="C114" s="833" t="s">
        <v>462</v>
      </c>
      <c r="D114" s="833"/>
      <c r="E114" s="833"/>
      <c r="F114" s="833"/>
      <c r="G114" s="833"/>
      <c r="H114" s="833"/>
      <c r="I114" s="833"/>
      <c r="J114" s="833"/>
      <c r="K114" s="833"/>
      <c r="L114" s="833"/>
      <c r="M114" s="833"/>
      <c r="N114" s="833"/>
      <c r="O114" s="833"/>
      <c r="P114" s="833"/>
      <c r="Q114" s="833"/>
      <c r="R114" s="833"/>
      <c r="S114" s="833"/>
      <c r="T114" s="833"/>
      <c r="U114" s="833"/>
      <c r="V114" s="833"/>
      <c r="W114" s="833"/>
      <c r="X114" s="833"/>
      <c r="Y114" s="833"/>
      <c r="Z114" s="834"/>
      <c r="AA114" s="862">
        <v>53271</v>
      </c>
      <c r="AB114" s="863"/>
      <c r="AC114" s="863"/>
      <c r="AD114" s="863"/>
      <c r="AE114" s="864"/>
      <c r="AF114" s="865">
        <v>66492</v>
      </c>
      <c r="AG114" s="863"/>
      <c r="AH114" s="863"/>
      <c r="AI114" s="863"/>
      <c r="AJ114" s="864"/>
      <c r="AK114" s="865">
        <v>67115</v>
      </c>
      <c r="AL114" s="863"/>
      <c r="AM114" s="863"/>
      <c r="AN114" s="863"/>
      <c r="AO114" s="864"/>
      <c r="AP114" s="910">
        <v>1.7</v>
      </c>
      <c r="AQ114" s="911"/>
      <c r="AR114" s="911"/>
      <c r="AS114" s="911"/>
      <c r="AT114" s="912"/>
      <c r="AU114" s="1022"/>
      <c r="AV114" s="1023"/>
      <c r="AW114" s="1023"/>
      <c r="AX114" s="1023"/>
      <c r="AY114" s="1023"/>
      <c r="AZ114" s="898" t="s">
        <v>463</v>
      </c>
      <c r="BA114" s="833"/>
      <c r="BB114" s="833"/>
      <c r="BC114" s="833"/>
      <c r="BD114" s="833"/>
      <c r="BE114" s="833"/>
      <c r="BF114" s="833"/>
      <c r="BG114" s="833"/>
      <c r="BH114" s="833"/>
      <c r="BI114" s="833"/>
      <c r="BJ114" s="833"/>
      <c r="BK114" s="833"/>
      <c r="BL114" s="833"/>
      <c r="BM114" s="833"/>
      <c r="BN114" s="833"/>
      <c r="BO114" s="833"/>
      <c r="BP114" s="834"/>
      <c r="BQ114" s="899">
        <v>1455496</v>
      </c>
      <c r="BR114" s="900"/>
      <c r="BS114" s="900"/>
      <c r="BT114" s="900"/>
      <c r="BU114" s="900"/>
      <c r="BV114" s="900">
        <v>1380902</v>
      </c>
      <c r="BW114" s="900"/>
      <c r="BX114" s="900"/>
      <c r="BY114" s="900"/>
      <c r="BZ114" s="900"/>
      <c r="CA114" s="900">
        <v>1336890</v>
      </c>
      <c r="CB114" s="900"/>
      <c r="CC114" s="900"/>
      <c r="CD114" s="900"/>
      <c r="CE114" s="900"/>
      <c r="CF114" s="961">
        <v>33.4</v>
      </c>
      <c r="CG114" s="962"/>
      <c r="CH114" s="962"/>
      <c r="CI114" s="962"/>
      <c r="CJ114" s="962"/>
      <c r="CK114" s="1017"/>
      <c r="CL114" s="904"/>
      <c r="CM114" s="907" t="s">
        <v>464</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862" t="s">
        <v>445</v>
      </c>
      <c r="DH114" s="863"/>
      <c r="DI114" s="863"/>
      <c r="DJ114" s="863"/>
      <c r="DK114" s="864"/>
      <c r="DL114" s="865" t="s">
        <v>448</v>
      </c>
      <c r="DM114" s="863"/>
      <c r="DN114" s="863"/>
      <c r="DO114" s="863"/>
      <c r="DP114" s="864"/>
      <c r="DQ114" s="865" t="s">
        <v>465</v>
      </c>
      <c r="DR114" s="863"/>
      <c r="DS114" s="863"/>
      <c r="DT114" s="863"/>
      <c r="DU114" s="864"/>
      <c r="DV114" s="910" t="s">
        <v>443</v>
      </c>
      <c r="DW114" s="911"/>
      <c r="DX114" s="911"/>
      <c r="DY114" s="911"/>
      <c r="DZ114" s="912"/>
    </row>
    <row r="115" spans="1:130" s="245" customFormat="1" ht="26.25" customHeight="1" x14ac:dyDescent="0.15">
      <c r="A115" s="1004"/>
      <c r="B115" s="1005"/>
      <c r="C115" s="833" t="s">
        <v>466</v>
      </c>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4"/>
      <c r="AA115" s="1008" t="s">
        <v>446</v>
      </c>
      <c r="AB115" s="1009"/>
      <c r="AC115" s="1009"/>
      <c r="AD115" s="1009"/>
      <c r="AE115" s="1010"/>
      <c r="AF115" s="1011" t="s">
        <v>395</v>
      </c>
      <c r="AG115" s="1009"/>
      <c r="AH115" s="1009"/>
      <c r="AI115" s="1009"/>
      <c r="AJ115" s="1010"/>
      <c r="AK115" s="1011" t="s">
        <v>458</v>
      </c>
      <c r="AL115" s="1009"/>
      <c r="AM115" s="1009"/>
      <c r="AN115" s="1009"/>
      <c r="AO115" s="1010"/>
      <c r="AP115" s="1012" t="s">
        <v>395</v>
      </c>
      <c r="AQ115" s="1013"/>
      <c r="AR115" s="1013"/>
      <c r="AS115" s="1013"/>
      <c r="AT115" s="1014"/>
      <c r="AU115" s="1022"/>
      <c r="AV115" s="1023"/>
      <c r="AW115" s="1023"/>
      <c r="AX115" s="1023"/>
      <c r="AY115" s="1023"/>
      <c r="AZ115" s="898" t="s">
        <v>467</v>
      </c>
      <c r="BA115" s="833"/>
      <c r="BB115" s="833"/>
      <c r="BC115" s="833"/>
      <c r="BD115" s="833"/>
      <c r="BE115" s="833"/>
      <c r="BF115" s="833"/>
      <c r="BG115" s="833"/>
      <c r="BH115" s="833"/>
      <c r="BI115" s="833"/>
      <c r="BJ115" s="833"/>
      <c r="BK115" s="833"/>
      <c r="BL115" s="833"/>
      <c r="BM115" s="833"/>
      <c r="BN115" s="833"/>
      <c r="BO115" s="833"/>
      <c r="BP115" s="834"/>
      <c r="BQ115" s="899" t="s">
        <v>143</v>
      </c>
      <c r="BR115" s="900"/>
      <c r="BS115" s="900"/>
      <c r="BT115" s="900"/>
      <c r="BU115" s="900"/>
      <c r="BV115" s="900" t="s">
        <v>421</v>
      </c>
      <c r="BW115" s="900"/>
      <c r="BX115" s="900"/>
      <c r="BY115" s="900"/>
      <c r="BZ115" s="900"/>
      <c r="CA115" s="900" t="s">
        <v>468</v>
      </c>
      <c r="CB115" s="900"/>
      <c r="CC115" s="900"/>
      <c r="CD115" s="900"/>
      <c r="CE115" s="900"/>
      <c r="CF115" s="961" t="s">
        <v>443</v>
      </c>
      <c r="CG115" s="962"/>
      <c r="CH115" s="962"/>
      <c r="CI115" s="962"/>
      <c r="CJ115" s="962"/>
      <c r="CK115" s="1017"/>
      <c r="CL115" s="904"/>
      <c r="CM115" s="898" t="s">
        <v>469</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834"/>
      <c r="DG115" s="862" t="s">
        <v>468</v>
      </c>
      <c r="DH115" s="863"/>
      <c r="DI115" s="863"/>
      <c r="DJ115" s="863"/>
      <c r="DK115" s="864"/>
      <c r="DL115" s="865" t="s">
        <v>465</v>
      </c>
      <c r="DM115" s="863"/>
      <c r="DN115" s="863"/>
      <c r="DO115" s="863"/>
      <c r="DP115" s="864"/>
      <c r="DQ115" s="865" t="s">
        <v>444</v>
      </c>
      <c r="DR115" s="863"/>
      <c r="DS115" s="863"/>
      <c r="DT115" s="863"/>
      <c r="DU115" s="864"/>
      <c r="DV115" s="910" t="s">
        <v>446</v>
      </c>
      <c r="DW115" s="911"/>
      <c r="DX115" s="911"/>
      <c r="DY115" s="911"/>
      <c r="DZ115" s="912"/>
    </row>
    <row r="116" spans="1:130" s="245" customFormat="1" ht="26.25" customHeight="1" x14ac:dyDescent="0.15">
      <c r="A116" s="1006"/>
      <c r="B116" s="1007"/>
      <c r="C116" s="966" t="s">
        <v>470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862" t="s">
        <v>445</v>
      </c>
      <c r="AB116" s="863"/>
      <c r="AC116" s="863"/>
      <c r="AD116" s="863"/>
      <c r="AE116" s="864"/>
      <c r="AF116" s="865" t="s">
        <v>444</v>
      </c>
      <c r="AG116" s="863"/>
      <c r="AH116" s="863"/>
      <c r="AI116" s="863"/>
      <c r="AJ116" s="864"/>
      <c r="AK116" s="865" t="s">
        <v>445</v>
      </c>
      <c r="AL116" s="863"/>
      <c r="AM116" s="863"/>
      <c r="AN116" s="863"/>
      <c r="AO116" s="864"/>
      <c r="AP116" s="910" t="s">
        <v>395</v>
      </c>
      <c r="AQ116" s="911"/>
      <c r="AR116" s="911"/>
      <c r="AS116" s="911"/>
      <c r="AT116" s="912"/>
      <c r="AU116" s="1022"/>
      <c r="AV116" s="1023"/>
      <c r="AW116" s="1023"/>
      <c r="AX116" s="1023"/>
      <c r="AY116" s="1023"/>
      <c r="AZ116" s="949" t="s">
        <v>471</v>
      </c>
      <c r="BA116" s="950"/>
      <c r="BB116" s="950"/>
      <c r="BC116" s="950"/>
      <c r="BD116" s="950"/>
      <c r="BE116" s="950"/>
      <c r="BF116" s="950"/>
      <c r="BG116" s="950"/>
      <c r="BH116" s="950"/>
      <c r="BI116" s="950"/>
      <c r="BJ116" s="950"/>
      <c r="BK116" s="950"/>
      <c r="BL116" s="950"/>
      <c r="BM116" s="950"/>
      <c r="BN116" s="950"/>
      <c r="BO116" s="950"/>
      <c r="BP116" s="951"/>
      <c r="BQ116" s="899" t="s">
        <v>395</v>
      </c>
      <c r="BR116" s="900"/>
      <c r="BS116" s="900"/>
      <c r="BT116" s="900"/>
      <c r="BU116" s="900"/>
      <c r="BV116" s="900" t="s">
        <v>395</v>
      </c>
      <c r="BW116" s="900"/>
      <c r="BX116" s="900"/>
      <c r="BY116" s="900"/>
      <c r="BZ116" s="900"/>
      <c r="CA116" s="900" t="s">
        <v>421</v>
      </c>
      <c r="CB116" s="900"/>
      <c r="CC116" s="900"/>
      <c r="CD116" s="900"/>
      <c r="CE116" s="900"/>
      <c r="CF116" s="961" t="s">
        <v>143</v>
      </c>
      <c r="CG116" s="962"/>
      <c r="CH116" s="962"/>
      <c r="CI116" s="962"/>
      <c r="CJ116" s="962"/>
      <c r="CK116" s="1017"/>
      <c r="CL116" s="904"/>
      <c r="CM116" s="907" t="s">
        <v>472</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862" t="s">
        <v>395</v>
      </c>
      <c r="DH116" s="863"/>
      <c r="DI116" s="863"/>
      <c r="DJ116" s="863"/>
      <c r="DK116" s="864"/>
      <c r="DL116" s="865" t="s">
        <v>448</v>
      </c>
      <c r="DM116" s="863"/>
      <c r="DN116" s="863"/>
      <c r="DO116" s="863"/>
      <c r="DP116" s="864"/>
      <c r="DQ116" s="865" t="s">
        <v>465</v>
      </c>
      <c r="DR116" s="863"/>
      <c r="DS116" s="863"/>
      <c r="DT116" s="863"/>
      <c r="DU116" s="864"/>
      <c r="DV116" s="910" t="s">
        <v>445</v>
      </c>
      <c r="DW116" s="911"/>
      <c r="DX116" s="911"/>
      <c r="DY116" s="911"/>
      <c r="DZ116" s="912"/>
    </row>
    <row r="117" spans="1:130" s="245" customFormat="1" ht="26.25" customHeight="1" x14ac:dyDescent="0.15">
      <c r="A117" s="987" t="s">
        <v>183</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963" t="s">
        <v>473</v>
      </c>
      <c r="Z117" s="989"/>
      <c r="AA117" s="994">
        <v>1495151</v>
      </c>
      <c r="AB117" s="995"/>
      <c r="AC117" s="995"/>
      <c r="AD117" s="995"/>
      <c r="AE117" s="996"/>
      <c r="AF117" s="997">
        <v>1408297</v>
      </c>
      <c r="AG117" s="995"/>
      <c r="AH117" s="995"/>
      <c r="AI117" s="995"/>
      <c r="AJ117" s="996"/>
      <c r="AK117" s="997">
        <v>1195887</v>
      </c>
      <c r="AL117" s="995"/>
      <c r="AM117" s="995"/>
      <c r="AN117" s="995"/>
      <c r="AO117" s="996"/>
      <c r="AP117" s="998"/>
      <c r="AQ117" s="999"/>
      <c r="AR117" s="999"/>
      <c r="AS117" s="999"/>
      <c r="AT117" s="1000"/>
      <c r="AU117" s="1022"/>
      <c r="AV117" s="1023"/>
      <c r="AW117" s="1023"/>
      <c r="AX117" s="1023"/>
      <c r="AY117" s="1023"/>
      <c r="AZ117" s="949" t="s">
        <v>474</v>
      </c>
      <c r="BA117" s="950"/>
      <c r="BB117" s="950"/>
      <c r="BC117" s="950"/>
      <c r="BD117" s="950"/>
      <c r="BE117" s="950"/>
      <c r="BF117" s="950"/>
      <c r="BG117" s="950"/>
      <c r="BH117" s="950"/>
      <c r="BI117" s="950"/>
      <c r="BJ117" s="950"/>
      <c r="BK117" s="950"/>
      <c r="BL117" s="950"/>
      <c r="BM117" s="950"/>
      <c r="BN117" s="950"/>
      <c r="BO117" s="950"/>
      <c r="BP117" s="951"/>
      <c r="BQ117" s="899" t="s">
        <v>444</v>
      </c>
      <c r="BR117" s="900"/>
      <c r="BS117" s="900"/>
      <c r="BT117" s="900"/>
      <c r="BU117" s="900"/>
      <c r="BV117" s="900" t="s">
        <v>143</v>
      </c>
      <c r="BW117" s="900"/>
      <c r="BX117" s="900"/>
      <c r="BY117" s="900"/>
      <c r="BZ117" s="900"/>
      <c r="CA117" s="900" t="s">
        <v>395</v>
      </c>
      <c r="CB117" s="900"/>
      <c r="CC117" s="900"/>
      <c r="CD117" s="900"/>
      <c r="CE117" s="900"/>
      <c r="CF117" s="961" t="s">
        <v>444</v>
      </c>
      <c r="CG117" s="962"/>
      <c r="CH117" s="962"/>
      <c r="CI117" s="962"/>
      <c r="CJ117" s="962"/>
      <c r="CK117" s="1017"/>
      <c r="CL117" s="904"/>
      <c r="CM117" s="907" t="s">
        <v>475</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862" t="s">
        <v>421</v>
      </c>
      <c r="DH117" s="863"/>
      <c r="DI117" s="863"/>
      <c r="DJ117" s="863"/>
      <c r="DK117" s="864"/>
      <c r="DL117" s="865" t="s">
        <v>443</v>
      </c>
      <c r="DM117" s="863"/>
      <c r="DN117" s="863"/>
      <c r="DO117" s="863"/>
      <c r="DP117" s="864"/>
      <c r="DQ117" s="865" t="s">
        <v>395</v>
      </c>
      <c r="DR117" s="863"/>
      <c r="DS117" s="863"/>
      <c r="DT117" s="863"/>
      <c r="DU117" s="864"/>
      <c r="DV117" s="910" t="s">
        <v>395</v>
      </c>
      <c r="DW117" s="911"/>
      <c r="DX117" s="911"/>
      <c r="DY117" s="911"/>
      <c r="DZ117" s="912"/>
    </row>
    <row r="118" spans="1:130" s="245" customFormat="1" ht="26.25" customHeight="1" x14ac:dyDescent="0.15">
      <c r="A118" s="987" t="s">
        <v>438</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90" t="s">
        <v>436</v>
      </c>
      <c r="AB118" s="988"/>
      <c r="AC118" s="988"/>
      <c r="AD118" s="988"/>
      <c r="AE118" s="989"/>
      <c r="AF118" s="990" t="s">
        <v>309</v>
      </c>
      <c r="AG118" s="988"/>
      <c r="AH118" s="988"/>
      <c r="AI118" s="988"/>
      <c r="AJ118" s="989"/>
      <c r="AK118" s="990" t="s">
        <v>308</v>
      </c>
      <c r="AL118" s="988"/>
      <c r="AM118" s="988"/>
      <c r="AN118" s="988"/>
      <c r="AO118" s="989"/>
      <c r="AP118" s="991" t="s">
        <v>437</v>
      </c>
      <c r="AQ118" s="992"/>
      <c r="AR118" s="992"/>
      <c r="AS118" s="992"/>
      <c r="AT118" s="993"/>
      <c r="AU118" s="1022"/>
      <c r="AV118" s="1023"/>
      <c r="AW118" s="1023"/>
      <c r="AX118" s="1023"/>
      <c r="AY118" s="1023"/>
      <c r="AZ118" s="965" t="s">
        <v>476</v>
      </c>
      <c r="BA118" s="966"/>
      <c r="BB118" s="966"/>
      <c r="BC118" s="966"/>
      <c r="BD118" s="966"/>
      <c r="BE118" s="966"/>
      <c r="BF118" s="966"/>
      <c r="BG118" s="966"/>
      <c r="BH118" s="966"/>
      <c r="BI118" s="966"/>
      <c r="BJ118" s="966"/>
      <c r="BK118" s="966"/>
      <c r="BL118" s="966"/>
      <c r="BM118" s="966"/>
      <c r="BN118" s="966"/>
      <c r="BO118" s="966"/>
      <c r="BP118" s="967"/>
      <c r="BQ118" s="968" t="s">
        <v>421</v>
      </c>
      <c r="BR118" s="931"/>
      <c r="BS118" s="931"/>
      <c r="BT118" s="931"/>
      <c r="BU118" s="931"/>
      <c r="BV118" s="931" t="s">
        <v>143</v>
      </c>
      <c r="BW118" s="931"/>
      <c r="BX118" s="931"/>
      <c r="BY118" s="931"/>
      <c r="BZ118" s="931"/>
      <c r="CA118" s="931" t="s">
        <v>395</v>
      </c>
      <c r="CB118" s="931"/>
      <c r="CC118" s="931"/>
      <c r="CD118" s="931"/>
      <c r="CE118" s="931"/>
      <c r="CF118" s="961" t="s">
        <v>421</v>
      </c>
      <c r="CG118" s="962"/>
      <c r="CH118" s="962"/>
      <c r="CI118" s="962"/>
      <c r="CJ118" s="962"/>
      <c r="CK118" s="1017"/>
      <c r="CL118" s="904"/>
      <c r="CM118" s="907" t="s">
        <v>477</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862" t="s">
        <v>465</v>
      </c>
      <c r="DH118" s="863"/>
      <c r="DI118" s="863"/>
      <c r="DJ118" s="863"/>
      <c r="DK118" s="864"/>
      <c r="DL118" s="865" t="s">
        <v>451</v>
      </c>
      <c r="DM118" s="863"/>
      <c r="DN118" s="863"/>
      <c r="DO118" s="863"/>
      <c r="DP118" s="864"/>
      <c r="DQ118" s="865" t="s">
        <v>395</v>
      </c>
      <c r="DR118" s="863"/>
      <c r="DS118" s="863"/>
      <c r="DT118" s="863"/>
      <c r="DU118" s="864"/>
      <c r="DV118" s="910" t="s">
        <v>445</v>
      </c>
      <c r="DW118" s="911"/>
      <c r="DX118" s="911"/>
      <c r="DY118" s="911"/>
      <c r="DZ118" s="912"/>
    </row>
    <row r="119" spans="1:130" s="245" customFormat="1" ht="26.25" customHeight="1" x14ac:dyDescent="0.15">
      <c r="A119" s="901" t="s">
        <v>441</v>
      </c>
      <c r="B119" s="902"/>
      <c r="C119" s="977" t="s">
        <v>442</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80" t="s">
        <v>468</v>
      </c>
      <c r="AB119" s="981"/>
      <c r="AC119" s="981"/>
      <c r="AD119" s="981"/>
      <c r="AE119" s="982"/>
      <c r="AF119" s="983" t="s">
        <v>458</v>
      </c>
      <c r="AG119" s="981"/>
      <c r="AH119" s="981"/>
      <c r="AI119" s="981"/>
      <c r="AJ119" s="982"/>
      <c r="AK119" s="983" t="s">
        <v>478</v>
      </c>
      <c r="AL119" s="981"/>
      <c r="AM119" s="981"/>
      <c r="AN119" s="981"/>
      <c r="AO119" s="982"/>
      <c r="AP119" s="984" t="s">
        <v>444</v>
      </c>
      <c r="AQ119" s="985"/>
      <c r="AR119" s="985"/>
      <c r="AS119" s="985"/>
      <c r="AT119" s="986"/>
      <c r="AU119" s="1024"/>
      <c r="AV119" s="1025"/>
      <c r="AW119" s="1025"/>
      <c r="AX119" s="1025"/>
      <c r="AY119" s="1025"/>
      <c r="AZ119" s="276" t="s">
        <v>183</v>
      </c>
      <c r="BA119" s="276"/>
      <c r="BB119" s="276"/>
      <c r="BC119" s="276"/>
      <c r="BD119" s="276"/>
      <c r="BE119" s="276"/>
      <c r="BF119" s="276"/>
      <c r="BG119" s="276"/>
      <c r="BH119" s="276"/>
      <c r="BI119" s="276"/>
      <c r="BJ119" s="276"/>
      <c r="BK119" s="276"/>
      <c r="BL119" s="276"/>
      <c r="BM119" s="276"/>
      <c r="BN119" s="276"/>
      <c r="BO119" s="963" t="s">
        <v>479</v>
      </c>
      <c r="BP119" s="964"/>
      <c r="BQ119" s="968">
        <v>11566737</v>
      </c>
      <c r="BR119" s="931"/>
      <c r="BS119" s="931"/>
      <c r="BT119" s="931"/>
      <c r="BU119" s="931"/>
      <c r="BV119" s="931">
        <v>10808055</v>
      </c>
      <c r="BW119" s="931"/>
      <c r="BX119" s="931"/>
      <c r="BY119" s="931"/>
      <c r="BZ119" s="931"/>
      <c r="CA119" s="931">
        <v>10023557</v>
      </c>
      <c r="CB119" s="931"/>
      <c r="CC119" s="931"/>
      <c r="CD119" s="931"/>
      <c r="CE119" s="931"/>
      <c r="CF119" s="829"/>
      <c r="CG119" s="830"/>
      <c r="CH119" s="830"/>
      <c r="CI119" s="830"/>
      <c r="CJ119" s="920"/>
      <c r="CK119" s="1018"/>
      <c r="CL119" s="906"/>
      <c r="CM119" s="924" t="s">
        <v>480</v>
      </c>
      <c r="CN119" s="925"/>
      <c r="CO119" s="925"/>
      <c r="CP119" s="925"/>
      <c r="CQ119" s="925"/>
      <c r="CR119" s="925"/>
      <c r="CS119" s="925"/>
      <c r="CT119" s="925"/>
      <c r="CU119" s="925"/>
      <c r="CV119" s="925"/>
      <c r="CW119" s="925"/>
      <c r="CX119" s="925"/>
      <c r="CY119" s="925"/>
      <c r="CZ119" s="925"/>
      <c r="DA119" s="925"/>
      <c r="DB119" s="925"/>
      <c r="DC119" s="925"/>
      <c r="DD119" s="925"/>
      <c r="DE119" s="925"/>
      <c r="DF119" s="926"/>
      <c r="DG119" s="845">
        <v>548990</v>
      </c>
      <c r="DH119" s="846"/>
      <c r="DI119" s="846"/>
      <c r="DJ119" s="846"/>
      <c r="DK119" s="847"/>
      <c r="DL119" s="848">
        <v>713485</v>
      </c>
      <c r="DM119" s="846"/>
      <c r="DN119" s="846"/>
      <c r="DO119" s="846"/>
      <c r="DP119" s="847"/>
      <c r="DQ119" s="848">
        <v>617387</v>
      </c>
      <c r="DR119" s="846"/>
      <c r="DS119" s="846"/>
      <c r="DT119" s="846"/>
      <c r="DU119" s="847"/>
      <c r="DV119" s="934">
        <v>15.4</v>
      </c>
      <c r="DW119" s="935"/>
      <c r="DX119" s="935"/>
      <c r="DY119" s="935"/>
      <c r="DZ119" s="936"/>
    </row>
    <row r="120" spans="1:130" s="245" customFormat="1" ht="26.25" customHeight="1" x14ac:dyDescent="0.15">
      <c r="A120" s="903"/>
      <c r="B120" s="904"/>
      <c r="C120" s="907" t="s">
        <v>450</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862" t="s">
        <v>143</v>
      </c>
      <c r="AB120" s="863"/>
      <c r="AC120" s="863"/>
      <c r="AD120" s="863"/>
      <c r="AE120" s="864"/>
      <c r="AF120" s="865" t="s">
        <v>395</v>
      </c>
      <c r="AG120" s="863"/>
      <c r="AH120" s="863"/>
      <c r="AI120" s="863"/>
      <c r="AJ120" s="864"/>
      <c r="AK120" s="865" t="s">
        <v>395</v>
      </c>
      <c r="AL120" s="863"/>
      <c r="AM120" s="863"/>
      <c r="AN120" s="863"/>
      <c r="AO120" s="864"/>
      <c r="AP120" s="910" t="s">
        <v>444</v>
      </c>
      <c r="AQ120" s="911"/>
      <c r="AR120" s="911"/>
      <c r="AS120" s="911"/>
      <c r="AT120" s="912"/>
      <c r="AU120" s="969" t="s">
        <v>481</v>
      </c>
      <c r="AV120" s="970"/>
      <c r="AW120" s="970"/>
      <c r="AX120" s="970"/>
      <c r="AY120" s="971"/>
      <c r="AZ120" s="946" t="s">
        <v>482</v>
      </c>
      <c r="BA120" s="891"/>
      <c r="BB120" s="891"/>
      <c r="BC120" s="891"/>
      <c r="BD120" s="891"/>
      <c r="BE120" s="891"/>
      <c r="BF120" s="891"/>
      <c r="BG120" s="891"/>
      <c r="BH120" s="891"/>
      <c r="BI120" s="891"/>
      <c r="BJ120" s="891"/>
      <c r="BK120" s="891"/>
      <c r="BL120" s="891"/>
      <c r="BM120" s="891"/>
      <c r="BN120" s="891"/>
      <c r="BO120" s="891"/>
      <c r="BP120" s="892"/>
      <c r="BQ120" s="947">
        <v>3456634</v>
      </c>
      <c r="BR120" s="928"/>
      <c r="BS120" s="928"/>
      <c r="BT120" s="928"/>
      <c r="BU120" s="928"/>
      <c r="BV120" s="928">
        <v>3448450</v>
      </c>
      <c r="BW120" s="928"/>
      <c r="BX120" s="928"/>
      <c r="BY120" s="928"/>
      <c r="BZ120" s="928"/>
      <c r="CA120" s="928">
        <v>3505509</v>
      </c>
      <c r="CB120" s="928"/>
      <c r="CC120" s="928"/>
      <c r="CD120" s="928"/>
      <c r="CE120" s="928"/>
      <c r="CF120" s="952">
        <v>87.6</v>
      </c>
      <c r="CG120" s="953"/>
      <c r="CH120" s="953"/>
      <c r="CI120" s="953"/>
      <c r="CJ120" s="953"/>
      <c r="CK120" s="954" t="s">
        <v>483</v>
      </c>
      <c r="CL120" s="938"/>
      <c r="CM120" s="938"/>
      <c r="CN120" s="938"/>
      <c r="CO120" s="939"/>
      <c r="CP120" s="958" t="s">
        <v>484</v>
      </c>
      <c r="CQ120" s="959"/>
      <c r="CR120" s="959"/>
      <c r="CS120" s="959"/>
      <c r="CT120" s="959"/>
      <c r="CU120" s="959"/>
      <c r="CV120" s="959"/>
      <c r="CW120" s="959"/>
      <c r="CX120" s="959"/>
      <c r="CY120" s="959"/>
      <c r="CZ120" s="959"/>
      <c r="DA120" s="959"/>
      <c r="DB120" s="959"/>
      <c r="DC120" s="959"/>
      <c r="DD120" s="959"/>
      <c r="DE120" s="959"/>
      <c r="DF120" s="960"/>
      <c r="DG120" s="947">
        <v>1220528</v>
      </c>
      <c r="DH120" s="928"/>
      <c r="DI120" s="928"/>
      <c r="DJ120" s="928"/>
      <c r="DK120" s="928"/>
      <c r="DL120" s="928">
        <v>1115002</v>
      </c>
      <c r="DM120" s="928"/>
      <c r="DN120" s="928"/>
      <c r="DO120" s="928"/>
      <c r="DP120" s="928"/>
      <c r="DQ120" s="928">
        <v>979082</v>
      </c>
      <c r="DR120" s="928"/>
      <c r="DS120" s="928"/>
      <c r="DT120" s="928"/>
      <c r="DU120" s="928"/>
      <c r="DV120" s="929">
        <v>24.5</v>
      </c>
      <c r="DW120" s="929"/>
      <c r="DX120" s="929"/>
      <c r="DY120" s="929"/>
      <c r="DZ120" s="930"/>
    </row>
    <row r="121" spans="1:130" s="245" customFormat="1" ht="26.25" customHeight="1" x14ac:dyDescent="0.15">
      <c r="A121" s="903"/>
      <c r="B121" s="904"/>
      <c r="C121" s="949" t="s">
        <v>485</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862" t="s">
        <v>444</v>
      </c>
      <c r="AB121" s="863"/>
      <c r="AC121" s="863"/>
      <c r="AD121" s="863"/>
      <c r="AE121" s="864"/>
      <c r="AF121" s="865" t="s">
        <v>395</v>
      </c>
      <c r="AG121" s="863"/>
      <c r="AH121" s="863"/>
      <c r="AI121" s="863"/>
      <c r="AJ121" s="864"/>
      <c r="AK121" s="865" t="s">
        <v>444</v>
      </c>
      <c r="AL121" s="863"/>
      <c r="AM121" s="863"/>
      <c r="AN121" s="863"/>
      <c r="AO121" s="864"/>
      <c r="AP121" s="910" t="s">
        <v>395</v>
      </c>
      <c r="AQ121" s="911"/>
      <c r="AR121" s="911"/>
      <c r="AS121" s="911"/>
      <c r="AT121" s="912"/>
      <c r="AU121" s="972"/>
      <c r="AV121" s="973"/>
      <c r="AW121" s="973"/>
      <c r="AX121" s="973"/>
      <c r="AY121" s="974"/>
      <c r="AZ121" s="898" t="s">
        <v>486</v>
      </c>
      <c r="BA121" s="833"/>
      <c r="BB121" s="833"/>
      <c r="BC121" s="833"/>
      <c r="BD121" s="833"/>
      <c r="BE121" s="833"/>
      <c r="BF121" s="833"/>
      <c r="BG121" s="833"/>
      <c r="BH121" s="833"/>
      <c r="BI121" s="833"/>
      <c r="BJ121" s="833"/>
      <c r="BK121" s="833"/>
      <c r="BL121" s="833"/>
      <c r="BM121" s="833"/>
      <c r="BN121" s="833"/>
      <c r="BO121" s="833"/>
      <c r="BP121" s="834"/>
      <c r="BQ121" s="899">
        <v>12456</v>
      </c>
      <c r="BR121" s="900"/>
      <c r="BS121" s="900"/>
      <c r="BT121" s="900"/>
      <c r="BU121" s="900"/>
      <c r="BV121" s="900">
        <v>76200</v>
      </c>
      <c r="BW121" s="900"/>
      <c r="BX121" s="900"/>
      <c r="BY121" s="900"/>
      <c r="BZ121" s="900"/>
      <c r="CA121" s="900">
        <v>129759</v>
      </c>
      <c r="CB121" s="900"/>
      <c r="CC121" s="900"/>
      <c r="CD121" s="900"/>
      <c r="CE121" s="900"/>
      <c r="CF121" s="961">
        <v>3.2</v>
      </c>
      <c r="CG121" s="962"/>
      <c r="CH121" s="962"/>
      <c r="CI121" s="962"/>
      <c r="CJ121" s="962"/>
      <c r="CK121" s="955"/>
      <c r="CL121" s="941"/>
      <c r="CM121" s="941"/>
      <c r="CN121" s="941"/>
      <c r="CO121" s="942"/>
      <c r="CP121" s="921" t="s">
        <v>487</v>
      </c>
      <c r="CQ121" s="922"/>
      <c r="CR121" s="922"/>
      <c r="CS121" s="922"/>
      <c r="CT121" s="922"/>
      <c r="CU121" s="922"/>
      <c r="CV121" s="922"/>
      <c r="CW121" s="922"/>
      <c r="CX121" s="922"/>
      <c r="CY121" s="922"/>
      <c r="CZ121" s="922"/>
      <c r="DA121" s="922"/>
      <c r="DB121" s="922"/>
      <c r="DC121" s="922"/>
      <c r="DD121" s="922"/>
      <c r="DE121" s="922"/>
      <c r="DF121" s="923"/>
      <c r="DG121" s="899">
        <v>609341</v>
      </c>
      <c r="DH121" s="900"/>
      <c r="DI121" s="900"/>
      <c r="DJ121" s="900"/>
      <c r="DK121" s="900"/>
      <c r="DL121" s="900">
        <v>428834</v>
      </c>
      <c r="DM121" s="900"/>
      <c r="DN121" s="900"/>
      <c r="DO121" s="900"/>
      <c r="DP121" s="900"/>
      <c r="DQ121" s="900">
        <v>365195</v>
      </c>
      <c r="DR121" s="900"/>
      <c r="DS121" s="900"/>
      <c r="DT121" s="900"/>
      <c r="DU121" s="900"/>
      <c r="DV121" s="877">
        <v>9.1</v>
      </c>
      <c r="DW121" s="877"/>
      <c r="DX121" s="877"/>
      <c r="DY121" s="877"/>
      <c r="DZ121" s="878"/>
    </row>
    <row r="122" spans="1:130" s="245" customFormat="1" ht="26.25" customHeight="1" x14ac:dyDescent="0.15">
      <c r="A122" s="903"/>
      <c r="B122" s="904"/>
      <c r="C122" s="907" t="s">
        <v>464</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862" t="s">
        <v>443</v>
      </c>
      <c r="AB122" s="863"/>
      <c r="AC122" s="863"/>
      <c r="AD122" s="863"/>
      <c r="AE122" s="864"/>
      <c r="AF122" s="865" t="s">
        <v>143</v>
      </c>
      <c r="AG122" s="863"/>
      <c r="AH122" s="863"/>
      <c r="AI122" s="863"/>
      <c r="AJ122" s="864"/>
      <c r="AK122" s="865" t="s">
        <v>395</v>
      </c>
      <c r="AL122" s="863"/>
      <c r="AM122" s="863"/>
      <c r="AN122" s="863"/>
      <c r="AO122" s="864"/>
      <c r="AP122" s="910" t="s">
        <v>451</v>
      </c>
      <c r="AQ122" s="911"/>
      <c r="AR122" s="911"/>
      <c r="AS122" s="911"/>
      <c r="AT122" s="912"/>
      <c r="AU122" s="972"/>
      <c r="AV122" s="973"/>
      <c r="AW122" s="973"/>
      <c r="AX122" s="973"/>
      <c r="AY122" s="974"/>
      <c r="AZ122" s="965" t="s">
        <v>488</v>
      </c>
      <c r="BA122" s="966"/>
      <c r="BB122" s="966"/>
      <c r="BC122" s="966"/>
      <c r="BD122" s="966"/>
      <c r="BE122" s="966"/>
      <c r="BF122" s="966"/>
      <c r="BG122" s="966"/>
      <c r="BH122" s="966"/>
      <c r="BI122" s="966"/>
      <c r="BJ122" s="966"/>
      <c r="BK122" s="966"/>
      <c r="BL122" s="966"/>
      <c r="BM122" s="966"/>
      <c r="BN122" s="966"/>
      <c r="BO122" s="966"/>
      <c r="BP122" s="967"/>
      <c r="BQ122" s="968">
        <v>9032872</v>
      </c>
      <c r="BR122" s="931"/>
      <c r="BS122" s="931"/>
      <c r="BT122" s="931"/>
      <c r="BU122" s="931"/>
      <c r="BV122" s="931">
        <v>8571381</v>
      </c>
      <c r="BW122" s="931"/>
      <c r="BX122" s="931"/>
      <c r="BY122" s="931"/>
      <c r="BZ122" s="931"/>
      <c r="CA122" s="931">
        <v>8172196</v>
      </c>
      <c r="CB122" s="931"/>
      <c r="CC122" s="931"/>
      <c r="CD122" s="931"/>
      <c r="CE122" s="931"/>
      <c r="CF122" s="932">
        <v>204.3</v>
      </c>
      <c r="CG122" s="933"/>
      <c r="CH122" s="933"/>
      <c r="CI122" s="933"/>
      <c r="CJ122" s="933"/>
      <c r="CK122" s="955"/>
      <c r="CL122" s="941"/>
      <c r="CM122" s="941"/>
      <c r="CN122" s="941"/>
      <c r="CO122" s="942"/>
      <c r="CP122" s="921" t="s">
        <v>489</v>
      </c>
      <c r="CQ122" s="922"/>
      <c r="CR122" s="922"/>
      <c r="CS122" s="922"/>
      <c r="CT122" s="922"/>
      <c r="CU122" s="922"/>
      <c r="CV122" s="922"/>
      <c r="CW122" s="922"/>
      <c r="CX122" s="922"/>
      <c r="CY122" s="922"/>
      <c r="CZ122" s="922"/>
      <c r="DA122" s="922"/>
      <c r="DB122" s="922"/>
      <c r="DC122" s="922"/>
      <c r="DD122" s="922"/>
      <c r="DE122" s="922"/>
      <c r="DF122" s="923"/>
      <c r="DG122" s="899">
        <v>538124</v>
      </c>
      <c r="DH122" s="900"/>
      <c r="DI122" s="900"/>
      <c r="DJ122" s="900"/>
      <c r="DK122" s="900"/>
      <c r="DL122" s="900">
        <v>449168</v>
      </c>
      <c r="DM122" s="900"/>
      <c r="DN122" s="900"/>
      <c r="DO122" s="900"/>
      <c r="DP122" s="900"/>
      <c r="DQ122" s="900">
        <v>357271</v>
      </c>
      <c r="DR122" s="900"/>
      <c r="DS122" s="900"/>
      <c r="DT122" s="900"/>
      <c r="DU122" s="900"/>
      <c r="DV122" s="877">
        <v>8.9</v>
      </c>
      <c r="DW122" s="877"/>
      <c r="DX122" s="877"/>
      <c r="DY122" s="877"/>
      <c r="DZ122" s="878"/>
    </row>
    <row r="123" spans="1:130" s="245" customFormat="1" ht="26.25" customHeight="1" x14ac:dyDescent="0.15">
      <c r="A123" s="903"/>
      <c r="B123" s="904"/>
      <c r="C123" s="907" t="s">
        <v>472</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862" t="s">
        <v>445</v>
      </c>
      <c r="AB123" s="863"/>
      <c r="AC123" s="863"/>
      <c r="AD123" s="863"/>
      <c r="AE123" s="864"/>
      <c r="AF123" s="865" t="s">
        <v>478</v>
      </c>
      <c r="AG123" s="863"/>
      <c r="AH123" s="863"/>
      <c r="AI123" s="863"/>
      <c r="AJ123" s="864"/>
      <c r="AK123" s="865" t="s">
        <v>444</v>
      </c>
      <c r="AL123" s="863"/>
      <c r="AM123" s="863"/>
      <c r="AN123" s="863"/>
      <c r="AO123" s="864"/>
      <c r="AP123" s="910" t="s">
        <v>468</v>
      </c>
      <c r="AQ123" s="911"/>
      <c r="AR123" s="911"/>
      <c r="AS123" s="911"/>
      <c r="AT123" s="912"/>
      <c r="AU123" s="975"/>
      <c r="AV123" s="976"/>
      <c r="AW123" s="976"/>
      <c r="AX123" s="976"/>
      <c r="AY123" s="976"/>
      <c r="AZ123" s="276" t="s">
        <v>183</v>
      </c>
      <c r="BA123" s="276"/>
      <c r="BB123" s="276"/>
      <c r="BC123" s="276"/>
      <c r="BD123" s="276"/>
      <c r="BE123" s="276"/>
      <c r="BF123" s="276"/>
      <c r="BG123" s="276"/>
      <c r="BH123" s="276"/>
      <c r="BI123" s="276"/>
      <c r="BJ123" s="276"/>
      <c r="BK123" s="276"/>
      <c r="BL123" s="276"/>
      <c r="BM123" s="276"/>
      <c r="BN123" s="276"/>
      <c r="BO123" s="963" t="s">
        <v>490</v>
      </c>
      <c r="BP123" s="964"/>
      <c r="BQ123" s="918">
        <v>12501962</v>
      </c>
      <c r="BR123" s="919"/>
      <c r="BS123" s="919"/>
      <c r="BT123" s="919"/>
      <c r="BU123" s="919"/>
      <c r="BV123" s="919">
        <v>12096031</v>
      </c>
      <c r="BW123" s="919"/>
      <c r="BX123" s="919"/>
      <c r="BY123" s="919"/>
      <c r="BZ123" s="919"/>
      <c r="CA123" s="919">
        <v>11807464</v>
      </c>
      <c r="CB123" s="919"/>
      <c r="CC123" s="919"/>
      <c r="CD123" s="919"/>
      <c r="CE123" s="919"/>
      <c r="CF123" s="829"/>
      <c r="CG123" s="830"/>
      <c r="CH123" s="830"/>
      <c r="CI123" s="830"/>
      <c r="CJ123" s="920"/>
      <c r="CK123" s="955"/>
      <c r="CL123" s="941"/>
      <c r="CM123" s="941"/>
      <c r="CN123" s="941"/>
      <c r="CO123" s="942"/>
      <c r="CP123" s="921" t="s">
        <v>491</v>
      </c>
      <c r="CQ123" s="922"/>
      <c r="CR123" s="922"/>
      <c r="CS123" s="922"/>
      <c r="CT123" s="922"/>
      <c r="CU123" s="922"/>
      <c r="CV123" s="922"/>
      <c r="CW123" s="922"/>
      <c r="CX123" s="922"/>
      <c r="CY123" s="922"/>
      <c r="CZ123" s="922"/>
      <c r="DA123" s="922"/>
      <c r="DB123" s="922"/>
      <c r="DC123" s="922"/>
      <c r="DD123" s="922"/>
      <c r="DE123" s="922"/>
      <c r="DF123" s="923"/>
      <c r="DG123" s="862">
        <v>12247</v>
      </c>
      <c r="DH123" s="863"/>
      <c r="DI123" s="863"/>
      <c r="DJ123" s="863"/>
      <c r="DK123" s="864"/>
      <c r="DL123" s="865">
        <v>11205</v>
      </c>
      <c r="DM123" s="863"/>
      <c r="DN123" s="863"/>
      <c r="DO123" s="863"/>
      <c r="DP123" s="864"/>
      <c r="DQ123" s="865">
        <v>10032</v>
      </c>
      <c r="DR123" s="863"/>
      <c r="DS123" s="863"/>
      <c r="DT123" s="863"/>
      <c r="DU123" s="864"/>
      <c r="DV123" s="910">
        <v>0.3</v>
      </c>
      <c r="DW123" s="911"/>
      <c r="DX123" s="911"/>
      <c r="DY123" s="911"/>
      <c r="DZ123" s="912"/>
    </row>
    <row r="124" spans="1:130" s="245" customFormat="1" ht="26.25" customHeight="1" thickBot="1" x14ac:dyDescent="0.2">
      <c r="A124" s="903"/>
      <c r="B124" s="904"/>
      <c r="C124" s="907" t="s">
        <v>475</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862" t="s">
        <v>468</v>
      </c>
      <c r="AB124" s="863"/>
      <c r="AC124" s="863"/>
      <c r="AD124" s="863"/>
      <c r="AE124" s="864"/>
      <c r="AF124" s="865" t="s">
        <v>421</v>
      </c>
      <c r="AG124" s="863"/>
      <c r="AH124" s="863"/>
      <c r="AI124" s="863"/>
      <c r="AJ124" s="864"/>
      <c r="AK124" s="865" t="s">
        <v>395</v>
      </c>
      <c r="AL124" s="863"/>
      <c r="AM124" s="863"/>
      <c r="AN124" s="863"/>
      <c r="AO124" s="864"/>
      <c r="AP124" s="910" t="s">
        <v>421</v>
      </c>
      <c r="AQ124" s="911"/>
      <c r="AR124" s="911"/>
      <c r="AS124" s="911"/>
      <c r="AT124" s="912"/>
      <c r="AU124" s="913" t="s">
        <v>492</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t="s">
        <v>465</v>
      </c>
      <c r="BR124" s="917"/>
      <c r="BS124" s="917"/>
      <c r="BT124" s="917"/>
      <c r="BU124" s="917"/>
      <c r="BV124" s="917" t="s">
        <v>451</v>
      </c>
      <c r="BW124" s="917"/>
      <c r="BX124" s="917"/>
      <c r="BY124" s="917"/>
      <c r="BZ124" s="917"/>
      <c r="CA124" s="917" t="s">
        <v>395</v>
      </c>
      <c r="CB124" s="917"/>
      <c r="CC124" s="917"/>
      <c r="CD124" s="917"/>
      <c r="CE124" s="917"/>
      <c r="CF124" s="807"/>
      <c r="CG124" s="808"/>
      <c r="CH124" s="808"/>
      <c r="CI124" s="808"/>
      <c r="CJ124" s="948"/>
      <c r="CK124" s="956"/>
      <c r="CL124" s="956"/>
      <c r="CM124" s="956"/>
      <c r="CN124" s="956"/>
      <c r="CO124" s="957"/>
      <c r="CP124" s="921" t="s">
        <v>493</v>
      </c>
      <c r="CQ124" s="922"/>
      <c r="CR124" s="922"/>
      <c r="CS124" s="922"/>
      <c r="CT124" s="922"/>
      <c r="CU124" s="922"/>
      <c r="CV124" s="922"/>
      <c r="CW124" s="922"/>
      <c r="CX124" s="922"/>
      <c r="CY124" s="922"/>
      <c r="CZ124" s="922"/>
      <c r="DA124" s="922"/>
      <c r="DB124" s="922"/>
      <c r="DC124" s="922"/>
      <c r="DD124" s="922"/>
      <c r="DE124" s="922"/>
      <c r="DF124" s="923"/>
      <c r="DG124" s="845">
        <v>3367</v>
      </c>
      <c r="DH124" s="846"/>
      <c r="DI124" s="846"/>
      <c r="DJ124" s="846"/>
      <c r="DK124" s="847"/>
      <c r="DL124" s="848">
        <v>3360</v>
      </c>
      <c r="DM124" s="846"/>
      <c r="DN124" s="846"/>
      <c r="DO124" s="846"/>
      <c r="DP124" s="847"/>
      <c r="DQ124" s="848">
        <v>3265</v>
      </c>
      <c r="DR124" s="846"/>
      <c r="DS124" s="846"/>
      <c r="DT124" s="846"/>
      <c r="DU124" s="847"/>
      <c r="DV124" s="934">
        <v>0.1</v>
      </c>
      <c r="DW124" s="935"/>
      <c r="DX124" s="935"/>
      <c r="DY124" s="935"/>
      <c r="DZ124" s="936"/>
    </row>
    <row r="125" spans="1:130" s="245" customFormat="1" ht="26.25" customHeight="1" x14ac:dyDescent="0.15">
      <c r="A125" s="903"/>
      <c r="B125" s="904"/>
      <c r="C125" s="907" t="s">
        <v>477</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862" t="s">
        <v>444</v>
      </c>
      <c r="AB125" s="863"/>
      <c r="AC125" s="863"/>
      <c r="AD125" s="863"/>
      <c r="AE125" s="864"/>
      <c r="AF125" s="865" t="s">
        <v>478</v>
      </c>
      <c r="AG125" s="863"/>
      <c r="AH125" s="863"/>
      <c r="AI125" s="863"/>
      <c r="AJ125" s="864"/>
      <c r="AK125" s="865" t="s">
        <v>444</v>
      </c>
      <c r="AL125" s="863"/>
      <c r="AM125" s="863"/>
      <c r="AN125" s="863"/>
      <c r="AO125" s="864"/>
      <c r="AP125" s="910" t="s">
        <v>395</v>
      </c>
      <c r="AQ125" s="911"/>
      <c r="AR125" s="911"/>
      <c r="AS125" s="911"/>
      <c r="AT125" s="912"/>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7" t="s">
        <v>494</v>
      </c>
      <c r="CL125" s="938"/>
      <c r="CM125" s="938"/>
      <c r="CN125" s="938"/>
      <c r="CO125" s="939"/>
      <c r="CP125" s="946" t="s">
        <v>495</v>
      </c>
      <c r="CQ125" s="891"/>
      <c r="CR125" s="891"/>
      <c r="CS125" s="891"/>
      <c r="CT125" s="891"/>
      <c r="CU125" s="891"/>
      <c r="CV125" s="891"/>
      <c r="CW125" s="891"/>
      <c r="CX125" s="891"/>
      <c r="CY125" s="891"/>
      <c r="CZ125" s="891"/>
      <c r="DA125" s="891"/>
      <c r="DB125" s="891"/>
      <c r="DC125" s="891"/>
      <c r="DD125" s="891"/>
      <c r="DE125" s="891"/>
      <c r="DF125" s="892"/>
      <c r="DG125" s="947" t="s">
        <v>443</v>
      </c>
      <c r="DH125" s="928"/>
      <c r="DI125" s="928"/>
      <c r="DJ125" s="928"/>
      <c r="DK125" s="928"/>
      <c r="DL125" s="928" t="s">
        <v>444</v>
      </c>
      <c r="DM125" s="928"/>
      <c r="DN125" s="928"/>
      <c r="DO125" s="928"/>
      <c r="DP125" s="928"/>
      <c r="DQ125" s="928" t="s">
        <v>444</v>
      </c>
      <c r="DR125" s="928"/>
      <c r="DS125" s="928"/>
      <c r="DT125" s="928"/>
      <c r="DU125" s="928"/>
      <c r="DV125" s="929" t="s">
        <v>451</v>
      </c>
      <c r="DW125" s="929"/>
      <c r="DX125" s="929"/>
      <c r="DY125" s="929"/>
      <c r="DZ125" s="930"/>
    </row>
    <row r="126" spans="1:130" s="245" customFormat="1" ht="26.25" customHeight="1" thickBot="1" x14ac:dyDescent="0.2">
      <c r="A126" s="903"/>
      <c r="B126" s="904"/>
      <c r="C126" s="907" t="s">
        <v>480</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862" t="s">
        <v>143</v>
      </c>
      <c r="AB126" s="863"/>
      <c r="AC126" s="863"/>
      <c r="AD126" s="863"/>
      <c r="AE126" s="864"/>
      <c r="AF126" s="865" t="s">
        <v>143</v>
      </c>
      <c r="AG126" s="863"/>
      <c r="AH126" s="863"/>
      <c r="AI126" s="863"/>
      <c r="AJ126" s="864"/>
      <c r="AK126" s="865" t="s">
        <v>465</v>
      </c>
      <c r="AL126" s="863"/>
      <c r="AM126" s="863"/>
      <c r="AN126" s="863"/>
      <c r="AO126" s="864"/>
      <c r="AP126" s="910" t="s">
        <v>478</v>
      </c>
      <c r="AQ126" s="911"/>
      <c r="AR126" s="911"/>
      <c r="AS126" s="911"/>
      <c r="AT126" s="912"/>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40"/>
      <c r="CL126" s="941"/>
      <c r="CM126" s="941"/>
      <c r="CN126" s="941"/>
      <c r="CO126" s="942"/>
      <c r="CP126" s="898" t="s">
        <v>496</v>
      </c>
      <c r="CQ126" s="833"/>
      <c r="CR126" s="833"/>
      <c r="CS126" s="833"/>
      <c r="CT126" s="833"/>
      <c r="CU126" s="833"/>
      <c r="CV126" s="833"/>
      <c r="CW126" s="833"/>
      <c r="CX126" s="833"/>
      <c r="CY126" s="833"/>
      <c r="CZ126" s="833"/>
      <c r="DA126" s="833"/>
      <c r="DB126" s="833"/>
      <c r="DC126" s="833"/>
      <c r="DD126" s="833"/>
      <c r="DE126" s="833"/>
      <c r="DF126" s="834"/>
      <c r="DG126" s="899" t="s">
        <v>444</v>
      </c>
      <c r="DH126" s="900"/>
      <c r="DI126" s="900"/>
      <c r="DJ126" s="900"/>
      <c r="DK126" s="900"/>
      <c r="DL126" s="900" t="s">
        <v>478</v>
      </c>
      <c r="DM126" s="900"/>
      <c r="DN126" s="900"/>
      <c r="DO126" s="900"/>
      <c r="DP126" s="900"/>
      <c r="DQ126" s="900" t="s">
        <v>143</v>
      </c>
      <c r="DR126" s="900"/>
      <c r="DS126" s="900"/>
      <c r="DT126" s="900"/>
      <c r="DU126" s="900"/>
      <c r="DV126" s="877" t="s">
        <v>143</v>
      </c>
      <c r="DW126" s="877"/>
      <c r="DX126" s="877"/>
      <c r="DY126" s="877"/>
      <c r="DZ126" s="878"/>
    </row>
    <row r="127" spans="1:130" s="245" customFormat="1" ht="26.25" customHeight="1" x14ac:dyDescent="0.15">
      <c r="A127" s="905"/>
      <c r="B127" s="906"/>
      <c r="C127" s="924" t="s">
        <v>497</v>
      </c>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c r="Z127" s="926"/>
      <c r="AA127" s="862" t="s">
        <v>444</v>
      </c>
      <c r="AB127" s="863"/>
      <c r="AC127" s="863"/>
      <c r="AD127" s="863"/>
      <c r="AE127" s="864"/>
      <c r="AF127" s="865" t="s">
        <v>395</v>
      </c>
      <c r="AG127" s="863"/>
      <c r="AH127" s="863"/>
      <c r="AI127" s="863"/>
      <c r="AJ127" s="864"/>
      <c r="AK127" s="865" t="s">
        <v>451</v>
      </c>
      <c r="AL127" s="863"/>
      <c r="AM127" s="863"/>
      <c r="AN127" s="863"/>
      <c r="AO127" s="864"/>
      <c r="AP127" s="910" t="s">
        <v>395</v>
      </c>
      <c r="AQ127" s="911"/>
      <c r="AR127" s="911"/>
      <c r="AS127" s="911"/>
      <c r="AT127" s="912"/>
      <c r="AU127" s="281"/>
      <c r="AV127" s="281"/>
      <c r="AW127" s="281"/>
      <c r="AX127" s="927" t="s">
        <v>498</v>
      </c>
      <c r="AY127" s="895"/>
      <c r="AZ127" s="895"/>
      <c r="BA127" s="895"/>
      <c r="BB127" s="895"/>
      <c r="BC127" s="895"/>
      <c r="BD127" s="895"/>
      <c r="BE127" s="896"/>
      <c r="BF127" s="894" t="s">
        <v>499</v>
      </c>
      <c r="BG127" s="895"/>
      <c r="BH127" s="895"/>
      <c r="BI127" s="895"/>
      <c r="BJ127" s="895"/>
      <c r="BK127" s="895"/>
      <c r="BL127" s="896"/>
      <c r="BM127" s="894" t="s">
        <v>500</v>
      </c>
      <c r="BN127" s="895"/>
      <c r="BO127" s="895"/>
      <c r="BP127" s="895"/>
      <c r="BQ127" s="895"/>
      <c r="BR127" s="895"/>
      <c r="BS127" s="896"/>
      <c r="BT127" s="894" t="s">
        <v>501</v>
      </c>
      <c r="BU127" s="895"/>
      <c r="BV127" s="895"/>
      <c r="BW127" s="895"/>
      <c r="BX127" s="895"/>
      <c r="BY127" s="895"/>
      <c r="BZ127" s="897"/>
      <c r="CA127" s="281"/>
      <c r="CB127" s="281"/>
      <c r="CC127" s="281"/>
      <c r="CD127" s="282"/>
      <c r="CE127" s="282"/>
      <c r="CF127" s="282"/>
      <c r="CG127" s="279"/>
      <c r="CH127" s="279"/>
      <c r="CI127" s="279"/>
      <c r="CJ127" s="280"/>
      <c r="CK127" s="940"/>
      <c r="CL127" s="941"/>
      <c r="CM127" s="941"/>
      <c r="CN127" s="941"/>
      <c r="CO127" s="942"/>
      <c r="CP127" s="898" t="s">
        <v>502</v>
      </c>
      <c r="CQ127" s="833"/>
      <c r="CR127" s="833"/>
      <c r="CS127" s="833"/>
      <c r="CT127" s="833"/>
      <c r="CU127" s="833"/>
      <c r="CV127" s="833"/>
      <c r="CW127" s="833"/>
      <c r="CX127" s="833"/>
      <c r="CY127" s="833"/>
      <c r="CZ127" s="833"/>
      <c r="DA127" s="833"/>
      <c r="DB127" s="833"/>
      <c r="DC127" s="833"/>
      <c r="DD127" s="833"/>
      <c r="DE127" s="833"/>
      <c r="DF127" s="834"/>
      <c r="DG127" s="899" t="s">
        <v>421</v>
      </c>
      <c r="DH127" s="900"/>
      <c r="DI127" s="900"/>
      <c r="DJ127" s="900"/>
      <c r="DK127" s="900"/>
      <c r="DL127" s="900" t="s">
        <v>443</v>
      </c>
      <c r="DM127" s="900"/>
      <c r="DN127" s="900"/>
      <c r="DO127" s="900"/>
      <c r="DP127" s="900"/>
      <c r="DQ127" s="900" t="s">
        <v>143</v>
      </c>
      <c r="DR127" s="900"/>
      <c r="DS127" s="900"/>
      <c r="DT127" s="900"/>
      <c r="DU127" s="900"/>
      <c r="DV127" s="877" t="s">
        <v>451</v>
      </c>
      <c r="DW127" s="877"/>
      <c r="DX127" s="877"/>
      <c r="DY127" s="877"/>
      <c r="DZ127" s="878"/>
    </row>
    <row r="128" spans="1:130" s="245" customFormat="1" ht="26.25" customHeight="1" thickBot="1" x14ac:dyDescent="0.2">
      <c r="A128" s="879" t="s">
        <v>503</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504</v>
      </c>
      <c r="X128" s="881"/>
      <c r="Y128" s="881"/>
      <c r="Z128" s="882"/>
      <c r="AA128" s="883">
        <v>2122</v>
      </c>
      <c r="AB128" s="884"/>
      <c r="AC128" s="884"/>
      <c r="AD128" s="884"/>
      <c r="AE128" s="885"/>
      <c r="AF128" s="886">
        <v>2149</v>
      </c>
      <c r="AG128" s="884"/>
      <c r="AH128" s="884"/>
      <c r="AI128" s="884"/>
      <c r="AJ128" s="885"/>
      <c r="AK128" s="886">
        <v>1391</v>
      </c>
      <c r="AL128" s="884"/>
      <c r="AM128" s="884"/>
      <c r="AN128" s="884"/>
      <c r="AO128" s="885"/>
      <c r="AP128" s="887"/>
      <c r="AQ128" s="888"/>
      <c r="AR128" s="888"/>
      <c r="AS128" s="888"/>
      <c r="AT128" s="889"/>
      <c r="AU128" s="281"/>
      <c r="AV128" s="281"/>
      <c r="AW128" s="281"/>
      <c r="AX128" s="890" t="s">
        <v>505</v>
      </c>
      <c r="AY128" s="891"/>
      <c r="AZ128" s="891"/>
      <c r="BA128" s="891"/>
      <c r="BB128" s="891"/>
      <c r="BC128" s="891"/>
      <c r="BD128" s="891"/>
      <c r="BE128" s="892"/>
      <c r="BF128" s="869" t="s">
        <v>443</v>
      </c>
      <c r="BG128" s="870"/>
      <c r="BH128" s="870"/>
      <c r="BI128" s="870"/>
      <c r="BJ128" s="870"/>
      <c r="BK128" s="870"/>
      <c r="BL128" s="893"/>
      <c r="BM128" s="869">
        <v>15</v>
      </c>
      <c r="BN128" s="870"/>
      <c r="BO128" s="870"/>
      <c r="BP128" s="870"/>
      <c r="BQ128" s="870"/>
      <c r="BR128" s="870"/>
      <c r="BS128" s="893"/>
      <c r="BT128" s="869">
        <v>20</v>
      </c>
      <c r="BU128" s="870"/>
      <c r="BV128" s="870"/>
      <c r="BW128" s="870"/>
      <c r="BX128" s="870"/>
      <c r="BY128" s="870"/>
      <c r="BZ128" s="871"/>
      <c r="CA128" s="282"/>
      <c r="CB128" s="282"/>
      <c r="CC128" s="282"/>
      <c r="CD128" s="282"/>
      <c r="CE128" s="282"/>
      <c r="CF128" s="282"/>
      <c r="CG128" s="279"/>
      <c r="CH128" s="279"/>
      <c r="CI128" s="279"/>
      <c r="CJ128" s="280"/>
      <c r="CK128" s="943"/>
      <c r="CL128" s="944"/>
      <c r="CM128" s="944"/>
      <c r="CN128" s="944"/>
      <c r="CO128" s="945"/>
      <c r="CP128" s="872" t="s">
        <v>506</v>
      </c>
      <c r="CQ128" s="811"/>
      <c r="CR128" s="811"/>
      <c r="CS128" s="811"/>
      <c r="CT128" s="811"/>
      <c r="CU128" s="811"/>
      <c r="CV128" s="811"/>
      <c r="CW128" s="811"/>
      <c r="CX128" s="811"/>
      <c r="CY128" s="811"/>
      <c r="CZ128" s="811"/>
      <c r="DA128" s="811"/>
      <c r="DB128" s="811"/>
      <c r="DC128" s="811"/>
      <c r="DD128" s="811"/>
      <c r="DE128" s="811"/>
      <c r="DF128" s="812"/>
      <c r="DG128" s="873" t="s">
        <v>465</v>
      </c>
      <c r="DH128" s="874"/>
      <c r="DI128" s="874"/>
      <c r="DJ128" s="874"/>
      <c r="DK128" s="874"/>
      <c r="DL128" s="874" t="s">
        <v>451</v>
      </c>
      <c r="DM128" s="874"/>
      <c r="DN128" s="874"/>
      <c r="DO128" s="874"/>
      <c r="DP128" s="874"/>
      <c r="DQ128" s="874" t="s">
        <v>465</v>
      </c>
      <c r="DR128" s="874"/>
      <c r="DS128" s="874"/>
      <c r="DT128" s="874"/>
      <c r="DU128" s="874"/>
      <c r="DV128" s="875" t="s">
        <v>465</v>
      </c>
      <c r="DW128" s="875"/>
      <c r="DX128" s="875"/>
      <c r="DY128" s="875"/>
      <c r="DZ128" s="876"/>
    </row>
    <row r="129" spans="1:131" s="245" customFormat="1" ht="26.25" customHeight="1" x14ac:dyDescent="0.15">
      <c r="A129" s="857" t="s">
        <v>105</v>
      </c>
      <c r="B129" s="858"/>
      <c r="C129" s="858"/>
      <c r="D129" s="858"/>
      <c r="E129" s="858"/>
      <c r="F129" s="858"/>
      <c r="G129" s="858"/>
      <c r="H129" s="858"/>
      <c r="I129" s="858"/>
      <c r="J129" s="858"/>
      <c r="K129" s="858"/>
      <c r="L129" s="858"/>
      <c r="M129" s="858"/>
      <c r="N129" s="858"/>
      <c r="O129" s="858"/>
      <c r="P129" s="858"/>
      <c r="Q129" s="858"/>
      <c r="R129" s="858"/>
      <c r="S129" s="858"/>
      <c r="T129" s="858"/>
      <c r="U129" s="858"/>
      <c r="V129" s="858"/>
      <c r="W129" s="859" t="s">
        <v>507</v>
      </c>
      <c r="X129" s="860"/>
      <c r="Y129" s="860"/>
      <c r="Z129" s="861"/>
      <c r="AA129" s="862">
        <v>5271521</v>
      </c>
      <c r="AB129" s="863"/>
      <c r="AC129" s="863"/>
      <c r="AD129" s="863"/>
      <c r="AE129" s="864"/>
      <c r="AF129" s="865">
        <v>5113574</v>
      </c>
      <c r="AG129" s="863"/>
      <c r="AH129" s="863"/>
      <c r="AI129" s="863"/>
      <c r="AJ129" s="864"/>
      <c r="AK129" s="865">
        <v>4955111</v>
      </c>
      <c r="AL129" s="863"/>
      <c r="AM129" s="863"/>
      <c r="AN129" s="863"/>
      <c r="AO129" s="864"/>
      <c r="AP129" s="866"/>
      <c r="AQ129" s="867"/>
      <c r="AR129" s="867"/>
      <c r="AS129" s="867"/>
      <c r="AT129" s="868"/>
      <c r="AU129" s="283"/>
      <c r="AV129" s="283"/>
      <c r="AW129" s="283"/>
      <c r="AX129" s="832" t="s">
        <v>508</v>
      </c>
      <c r="AY129" s="833"/>
      <c r="AZ129" s="833"/>
      <c r="BA129" s="833"/>
      <c r="BB129" s="833"/>
      <c r="BC129" s="833"/>
      <c r="BD129" s="833"/>
      <c r="BE129" s="834"/>
      <c r="BF129" s="852" t="s">
        <v>395</v>
      </c>
      <c r="BG129" s="853"/>
      <c r="BH129" s="853"/>
      <c r="BI129" s="853"/>
      <c r="BJ129" s="853"/>
      <c r="BK129" s="853"/>
      <c r="BL129" s="854"/>
      <c r="BM129" s="852">
        <v>20</v>
      </c>
      <c r="BN129" s="853"/>
      <c r="BO129" s="853"/>
      <c r="BP129" s="853"/>
      <c r="BQ129" s="853"/>
      <c r="BR129" s="853"/>
      <c r="BS129" s="854"/>
      <c r="BT129" s="852">
        <v>30</v>
      </c>
      <c r="BU129" s="855"/>
      <c r="BV129" s="855"/>
      <c r="BW129" s="855"/>
      <c r="BX129" s="855"/>
      <c r="BY129" s="855"/>
      <c r="BZ129" s="856"/>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57" t="s">
        <v>509</v>
      </c>
      <c r="B130" s="858"/>
      <c r="C130" s="858"/>
      <c r="D130" s="858"/>
      <c r="E130" s="858"/>
      <c r="F130" s="858"/>
      <c r="G130" s="858"/>
      <c r="H130" s="858"/>
      <c r="I130" s="858"/>
      <c r="J130" s="858"/>
      <c r="K130" s="858"/>
      <c r="L130" s="858"/>
      <c r="M130" s="858"/>
      <c r="N130" s="858"/>
      <c r="O130" s="858"/>
      <c r="P130" s="858"/>
      <c r="Q130" s="858"/>
      <c r="R130" s="858"/>
      <c r="S130" s="858"/>
      <c r="T130" s="858"/>
      <c r="U130" s="858"/>
      <c r="V130" s="858"/>
      <c r="W130" s="859" t="s">
        <v>510</v>
      </c>
      <c r="X130" s="860"/>
      <c r="Y130" s="860"/>
      <c r="Z130" s="861"/>
      <c r="AA130" s="862">
        <v>1105929</v>
      </c>
      <c r="AB130" s="863"/>
      <c r="AC130" s="863"/>
      <c r="AD130" s="863"/>
      <c r="AE130" s="864"/>
      <c r="AF130" s="865">
        <v>1074602</v>
      </c>
      <c r="AG130" s="863"/>
      <c r="AH130" s="863"/>
      <c r="AI130" s="863"/>
      <c r="AJ130" s="864"/>
      <c r="AK130" s="865">
        <v>955379</v>
      </c>
      <c r="AL130" s="863"/>
      <c r="AM130" s="863"/>
      <c r="AN130" s="863"/>
      <c r="AO130" s="864"/>
      <c r="AP130" s="866"/>
      <c r="AQ130" s="867"/>
      <c r="AR130" s="867"/>
      <c r="AS130" s="867"/>
      <c r="AT130" s="868"/>
      <c r="AU130" s="283"/>
      <c r="AV130" s="283"/>
      <c r="AW130" s="283"/>
      <c r="AX130" s="832" t="s">
        <v>511</v>
      </c>
      <c r="AY130" s="833"/>
      <c r="AZ130" s="833"/>
      <c r="BA130" s="833"/>
      <c r="BB130" s="833"/>
      <c r="BC130" s="833"/>
      <c r="BD130" s="833"/>
      <c r="BE130" s="834"/>
      <c r="BF130" s="835">
        <v>7.8</v>
      </c>
      <c r="BG130" s="836"/>
      <c r="BH130" s="836"/>
      <c r="BI130" s="836"/>
      <c r="BJ130" s="836"/>
      <c r="BK130" s="836"/>
      <c r="BL130" s="837"/>
      <c r="BM130" s="835">
        <v>25</v>
      </c>
      <c r="BN130" s="836"/>
      <c r="BO130" s="836"/>
      <c r="BP130" s="836"/>
      <c r="BQ130" s="836"/>
      <c r="BR130" s="836"/>
      <c r="BS130" s="837"/>
      <c r="BT130" s="835">
        <v>35</v>
      </c>
      <c r="BU130" s="838"/>
      <c r="BV130" s="838"/>
      <c r="BW130" s="838"/>
      <c r="BX130" s="838"/>
      <c r="BY130" s="838"/>
      <c r="BZ130" s="839"/>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40"/>
      <c r="B131" s="841"/>
      <c r="C131" s="841"/>
      <c r="D131" s="841"/>
      <c r="E131" s="841"/>
      <c r="F131" s="841"/>
      <c r="G131" s="841"/>
      <c r="H131" s="841"/>
      <c r="I131" s="841"/>
      <c r="J131" s="841"/>
      <c r="K131" s="841"/>
      <c r="L131" s="841"/>
      <c r="M131" s="841"/>
      <c r="N131" s="841"/>
      <c r="O131" s="841"/>
      <c r="P131" s="841"/>
      <c r="Q131" s="841"/>
      <c r="R131" s="841"/>
      <c r="S131" s="841"/>
      <c r="T131" s="841"/>
      <c r="U131" s="841"/>
      <c r="V131" s="841"/>
      <c r="W131" s="842" t="s">
        <v>512</v>
      </c>
      <c r="X131" s="843"/>
      <c r="Y131" s="843"/>
      <c r="Z131" s="844"/>
      <c r="AA131" s="845">
        <v>4165592</v>
      </c>
      <c r="AB131" s="846"/>
      <c r="AC131" s="846"/>
      <c r="AD131" s="846"/>
      <c r="AE131" s="847"/>
      <c r="AF131" s="848">
        <v>4038972</v>
      </c>
      <c r="AG131" s="846"/>
      <c r="AH131" s="846"/>
      <c r="AI131" s="846"/>
      <c r="AJ131" s="847"/>
      <c r="AK131" s="848">
        <v>3999732</v>
      </c>
      <c r="AL131" s="846"/>
      <c r="AM131" s="846"/>
      <c r="AN131" s="846"/>
      <c r="AO131" s="847"/>
      <c r="AP131" s="849"/>
      <c r="AQ131" s="850"/>
      <c r="AR131" s="850"/>
      <c r="AS131" s="850"/>
      <c r="AT131" s="851"/>
      <c r="AU131" s="283"/>
      <c r="AV131" s="283"/>
      <c r="AW131" s="283"/>
      <c r="AX131" s="810" t="s">
        <v>513</v>
      </c>
      <c r="AY131" s="811"/>
      <c r="AZ131" s="811"/>
      <c r="BA131" s="811"/>
      <c r="BB131" s="811"/>
      <c r="BC131" s="811"/>
      <c r="BD131" s="811"/>
      <c r="BE131" s="812"/>
      <c r="BF131" s="813" t="s">
        <v>455</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819" t="s">
        <v>514</v>
      </c>
      <c r="B132" s="820"/>
      <c r="C132" s="820"/>
      <c r="D132" s="820"/>
      <c r="E132" s="820"/>
      <c r="F132" s="820"/>
      <c r="G132" s="820"/>
      <c r="H132" s="820"/>
      <c r="I132" s="820"/>
      <c r="J132" s="820"/>
      <c r="K132" s="820"/>
      <c r="L132" s="820"/>
      <c r="M132" s="820"/>
      <c r="N132" s="820"/>
      <c r="O132" s="820"/>
      <c r="P132" s="820"/>
      <c r="Q132" s="820"/>
      <c r="R132" s="820"/>
      <c r="S132" s="820"/>
      <c r="T132" s="820"/>
      <c r="U132" s="820"/>
      <c r="V132" s="823" t="s">
        <v>515</v>
      </c>
      <c r="W132" s="823"/>
      <c r="X132" s="823"/>
      <c r="Y132" s="823"/>
      <c r="Z132" s="824"/>
      <c r="AA132" s="825">
        <v>9.2927967979999995</v>
      </c>
      <c r="AB132" s="826"/>
      <c r="AC132" s="826"/>
      <c r="AD132" s="826"/>
      <c r="AE132" s="827"/>
      <c r="AF132" s="828">
        <v>8.2086728999999998</v>
      </c>
      <c r="AG132" s="826"/>
      <c r="AH132" s="826"/>
      <c r="AI132" s="826"/>
      <c r="AJ132" s="827"/>
      <c r="AK132" s="828">
        <v>5.9783255479999999</v>
      </c>
      <c r="AL132" s="826"/>
      <c r="AM132" s="826"/>
      <c r="AN132" s="826"/>
      <c r="AO132" s="827"/>
      <c r="AP132" s="829"/>
      <c r="AQ132" s="830"/>
      <c r="AR132" s="830"/>
      <c r="AS132" s="830"/>
      <c r="AT132" s="831"/>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821"/>
      <c r="B133" s="822"/>
      <c r="C133" s="822"/>
      <c r="D133" s="822"/>
      <c r="E133" s="822"/>
      <c r="F133" s="822"/>
      <c r="G133" s="822"/>
      <c r="H133" s="822"/>
      <c r="I133" s="822"/>
      <c r="J133" s="822"/>
      <c r="K133" s="822"/>
      <c r="L133" s="822"/>
      <c r="M133" s="822"/>
      <c r="N133" s="822"/>
      <c r="O133" s="822"/>
      <c r="P133" s="822"/>
      <c r="Q133" s="822"/>
      <c r="R133" s="822"/>
      <c r="S133" s="822"/>
      <c r="T133" s="822"/>
      <c r="U133" s="822"/>
      <c r="V133" s="802" t="s">
        <v>516</v>
      </c>
      <c r="W133" s="802"/>
      <c r="X133" s="802"/>
      <c r="Y133" s="802"/>
      <c r="Z133" s="803"/>
      <c r="AA133" s="804">
        <v>10.4</v>
      </c>
      <c r="AB133" s="805"/>
      <c r="AC133" s="805"/>
      <c r="AD133" s="805"/>
      <c r="AE133" s="806"/>
      <c r="AF133" s="804">
        <v>9.1</v>
      </c>
      <c r="AG133" s="805"/>
      <c r="AH133" s="805"/>
      <c r="AI133" s="805"/>
      <c r="AJ133" s="806"/>
      <c r="AK133" s="804">
        <v>7.8</v>
      </c>
      <c r="AL133" s="805"/>
      <c r="AM133" s="805"/>
      <c r="AN133" s="805"/>
      <c r="AO133" s="806"/>
      <c r="AP133" s="807"/>
      <c r="AQ133" s="808"/>
      <c r="AR133" s="808"/>
      <c r="AS133" s="808"/>
      <c r="AT133" s="809"/>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doottB9w1S9mxxDSYRutjPFhwfr1hypM4fqA0vbXF8xxPRrIjkUrOe7bDDM6+qjeIy43jtJ/wRAVRp1kIIPg4w==" saltValue="7LGYBqfmCzxSzBwLlak4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DH28" sqref="DH28"/>
    </sheetView>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517</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f3+7cyURiL13I5h59cw9qekxTpBwZYS84HgWAP76lfoACupKyaWkv+4llGX+/cpEADCc7j1QXC7oUsqUSc6nJQ==" saltValue="Y5xm0HiYGHzljj6AdG17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oHRI/Gblg0pgNQWU7rhtSb/BdhxwucivFe+lbXRKDqt3IzefELUo6RnGh+KZ+O28pO2Ld02hbxAQleulYCFGQ==" saltValue="7vkwk2dNBugXlR7XlyhA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518</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519</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7" t="s">
        <v>520</v>
      </c>
      <c r="AP7" s="302"/>
      <c r="AQ7" s="303" t="s">
        <v>521</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8"/>
      <c r="AP8" s="308" t="s">
        <v>522</v>
      </c>
      <c r="AQ8" s="309" t="s">
        <v>523</v>
      </c>
      <c r="AR8" s="310" t="s">
        <v>524</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1" t="s">
        <v>525</v>
      </c>
      <c r="AL9" s="1232"/>
      <c r="AM9" s="1232"/>
      <c r="AN9" s="1233"/>
      <c r="AO9" s="311">
        <v>1360328</v>
      </c>
      <c r="AP9" s="311">
        <v>129716</v>
      </c>
      <c r="AQ9" s="312">
        <v>89061</v>
      </c>
      <c r="AR9" s="313">
        <v>45.6</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1" t="s">
        <v>526</v>
      </c>
      <c r="AL10" s="1232"/>
      <c r="AM10" s="1232"/>
      <c r="AN10" s="1233"/>
      <c r="AO10" s="314">
        <v>25958</v>
      </c>
      <c r="AP10" s="314">
        <v>2475</v>
      </c>
      <c r="AQ10" s="315">
        <v>10104</v>
      </c>
      <c r="AR10" s="316">
        <v>-75.5</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1" t="s">
        <v>527</v>
      </c>
      <c r="AL11" s="1232"/>
      <c r="AM11" s="1232"/>
      <c r="AN11" s="1233"/>
      <c r="AO11" s="314">
        <v>266982</v>
      </c>
      <c r="AP11" s="314">
        <v>25458</v>
      </c>
      <c r="AQ11" s="315">
        <v>14957</v>
      </c>
      <c r="AR11" s="316">
        <v>70.2</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1" t="s">
        <v>528</v>
      </c>
      <c r="AL12" s="1232"/>
      <c r="AM12" s="1232"/>
      <c r="AN12" s="1233"/>
      <c r="AO12" s="314" t="s">
        <v>529</v>
      </c>
      <c r="AP12" s="314" t="s">
        <v>529</v>
      </c>
      <c r="AQ12" s="315">
        <v>435</v>
      </c>
      <c r="AR12" s="316" t="s">
        <v>529</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1" t="s">
        <v>530</v>
      </c>
      <c r="AL13" s="1232"/>
      <c r="AM13" s="1232"/>
      <c r="AN13" s="1233"/>
      <c r="AO13" s="314" t="s">
        <v>529</v>
      </c>
      <c r="AP13" s="314" t="s">
        <v>529</v>
      </c>
      <c r="AQ13" s="315" t="s">
        <v>529</v>
      </c>
      <c r="AR13" s="316" t="s">
        <v>529</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1" t="s">
        <v>531</v>
      </c>
      <c r="AL14" s="1232"/>
      <c r="AM14" s="1232"/>
      <c r="AN14" s="1233"/>
      <c r="AO14" s="314">
        <v>43559</v>
      </c>
      <c r="AP14" s="314">
        <v>4154</v>
      </c>
      <c r="AQ14" s="315">
        <v>4008</v>
      </c>
      <c r="AR14" s="316">
        <v>3.6</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1" t="s">
        <v>532</v>
      </c>
      <c r="AL15" s="1232"/>
      <c r="AM15" s="1232"/>
      <c r="AN15" s="1233"/>
      <c r="AO15" s="314">
        <v>20064</v>
      </c>
      <c r="AP15" s="314">
        <v>1913</v>
      </c>
      <c r="AQ15" s="315">
        <v>2366</v>
      </c>
      <c r="AR15" s="316">
        <v>-19.100000000000001</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4" t="s">
        <v>533</v>
      </c>
      <c r="AL16" s="1235"/>
      <c r="AM16" s="1235"/>
      <c r="AN16" s="1236"/>
      <c r="AO16" s="314">
        <v>-129546</v>
      </c>
      <c r="AP16" s="314">
        <v>-12353</v>
      </c>
      <c r="AQ16" s="315">
        <v>-7825</v>
      </c>
      <c r="AR16" s="316">
        <v>57.9</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4" t="s">
        <v>183</v>
      </c>
      <c r="AL17" s="1235"/>
      <c r="AM17" s="1235"/>
      <c r="AN17" s="1236"/>
      <c r="AO17" s="314">
        <v>1587345</v>
      </c>
      <c r="AP17" s="314">
        <v>151363</v>
      </c>
      <c r="AQ17" s="315">
        <v>113106</v>
      </c>
      <c r="AR17" s="316">
        <v>33.799999999999997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534</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535</v>
      </c>
      <c r="AP20" s="322" t="s">
        <v>536</v>
      </c>
      <c r="AQ20" s="323" t="s">
        <v>537</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8" t="s">
        <v>538</v>
      </c>
      <c r="AL21" s="1229"/>
      <c r="AM21" s="1229"/>
      <c r="AN21" s="1230"/>
      <c r="AO21" s="326">
        <v>14.78</v>
      </c>
      <c r="AP21" s="327">
        <v>10.59</v>
      </c>
      <c r="AQ21" s="328">
        <v>4.1900000000000004</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8" t="s">
        <v>539</v>
      </c>
      <c r="AL22" s="1229"/>
      <c r="AM22" s="1229"/>
      <c r="AN22" s="1230"/>
      <c r="AO22" s="331">
        <v>92.7</v>
      </c>
      <c r="AP22" s="332">
        <v>96.5</v>
      </c>
      <c r="AQ22" s="333">
        <v>-3.8</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540</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541</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542</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7" t="s">
        <v>520</v>
      </c>
      <c r="AP30" s="302"/>
      <c r="AQ30" s="303" t="s">
        <v>521</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8"/>
      <c r="AP31" s="308" t="s">
        <v>522</v>
      </c>
      <c r="AQ31" s="309" t="s">
        <v>523</v>
      </c>
      <c r="AR31" s="310" t="s">
        <v>524</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9" t="s">
        <v>543</v>
      </c>
      <c r="AL32" s="1220"/>
      <c r="AM32" s="1220"/>
      <c r="AN32" s="1221"/>
      <c r="AO32" s="341">
        <v>873294</v>
      </c>
      <c r="AP32" s="341">
        <v>83274</v>
      </c>
      <c r="AQ32" s="342">
        <v>58419</v>
      </c>
      <c r="AR32" s="343">
        <v>42.5</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9" t="s">
        <v>544</v>
      </c>
      <c r="AL33" s="1220"/>
      <c r="AM33" s="1220"/>
      <c r="AN33" s="1221"/>
      <c r="AO33" s="341" t="s">
        <v>529</v>
      </c>
      <c r="AP33" s="341" t="s">
        <v>529</v>
      </c>
      <c r="AQ33" s="342" t="s">
        <v>529</v>
      </c>
      <c r="AR33" s="343" t="s">
        <v>529</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9" t="s">
        <v>545</v>
      </c>
      <c r="AL34" s="1220"/>
      <c r="AM34" s="1220"/>
      <c r="AN34" s="1221"/>
      <c r="AO34" s="341" t="s">
        <v>529</v>
      </c>
      <c r="AP34" s="341" t="s">
        <v>529</v>
      </c>
      <c r="AQ34" s="342" t="s">
        <v>529</v>
      </c>
      <c r="AR34" s="343" t="s">
        <v>529</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9" t="s">
        <v>546</v>
      </c>
      <c r="AL35" s="1220"/>
      <c r="AM35" s="1220"/>
      <c r="AN35" s="1221"/>
      <c r="AO35" s="341">
        <v>255478</v>
      </c>
      <c r="AP35" s="341">
        <v>24361</v>
      </c>
      <c r="AQ35" s="342">
        <v>22315</v>
      </c>
      <c r="AR35" s="343">
        <v>9.1999999999999993</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9" t="s">
        <v>547</v>
      </c>
      <c r="AL36" s="1220"/>
      <c r="AM36" s="1220"/>
      <c r="AN36" s="1221"/>
      <c r="AO36" s="341">
        <v>67115</v>
      </c>
      <c r="AP36" s="341">
        <v>6400</v>
      </c>
      <c r="AQ36" s="342">
        <v>3809</v>
      </c>
      <c r="AR36" s="343">
        <v>68</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9" t="s">
        <v>548</v>
      </c>
      <c r="AL37" s="1220"/>
      <c r="AM37" s="1220"/>
      <c r="AN37" s="1221"/>
      <c r="AO37" s="341" t="s">
        <v>529</v>
      </c>
      <c r="AP37" s="341" t="s">
        <v>529</v>
      </c>
      <c r="AQ37" s="342">
        <v>857</v>
      </c>
      <c r="AR37" s="343" t="s">
        <v>529</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2" t="s">
        <v>549</v>
      </c>
      <c r="AL38" s="1223"/>
      <c r="AM38" s="1223"/>
      <c r="AN38" s="1224"/>
      <c r="AO38" s="344" t="s">
        <v>529</v>
      </c>
      <c r="AP38" s="344" t="s">
        <v>529</v>
      </c>
      <c r="AQ38" s="345">
        <v>5</v>
      </c>
      <c r="AR38" s="333" t="s">
        <v>529</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2" t="s">
        <v>550</v>
      </c>
      <c r="AL39" s="1223"/>
      <c r="AM39" s="1223"/>
      <c r="AN39" s="1224"/>
      <c r="AO39" s="341">
        <v>-1391</v>
      </c>
      <c r="AP39" s="341">
        <v>-133</v>
      </c>
      <c r="AQ39" s="342">
        <v>-1465</v>
      </c>
      <c r="AR39" s="343">
        <v>-90.9</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9" t="s">
        <v>551</v>
      </c>
      <c r="AL40" s="1220"/>
      <c r="AM40" s="1220"/>
      <c r="AN40" s="1221"/>
      <c r="AO40" s="341">
        <v>-955379</v>
      </c>
      <c r="AP40" s="341">
        <v>-91101</v>
      </c>
      <c r="AQ40" s="342">
        <v>-56668</v>
      </c>
      <c r="AR40" s="343">
        <v>60.8</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5" t="s">
        <v>300</v>
      </c>
      <c r="AL41" s="1226"/>
      <c r="AM41" s="1226"/>
      <c r="AN41" s="1227"/>
      <c r="AO41" s="341">
        <v>239117</v>
      </c>
      <c r="AP41" s="341">
        <v>22801</v>
      </c>
      <c r="AQ41" s="342">
        <v>27273</v>
      </c>
      <c r="AR41" s="343">
        <v>-16.399999999999999</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552</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553</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554</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12" t="s">
        <v>520</v>
      </c>
      <c r="AN49" s="1214" t="s">
        <v>555</v>
      </c>
      <c r="AO49" s="1215"/>
      <c r="AP49" s="1215"/>
      <c r="AQ49" s="1215"/>
      <c r="AR49" s="1216"/>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3"/>
      <c r="AN50" s="357" t="s">
        <v>556</v>
      </c>
      <c r="AO50" s="358" t="s">
        <v>557</v>
      </c>
      <c r="AP50" s="359" t="s">
        <v>558</v>
      </c>
      <c r="AQ50" s="360" t="s">
        <v>559</v>
      </c>
      <c r="AR50" s="361" t="s">
        <v>560</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561</v>
      </c>
      <c r="AL51" s="354"/>
      <c r="AM51" s="362">
        <v>1564592</v>
      </c>
      <c r="AN51" s="363">
        <v>140234</v>
      </c>
      <c r="AO51" s="364">
        <v>22</v>
      </c>
      <c r="AP51" s="365">
        <v>106092</v>
      </c>
      <c r="AQ51" s="366">
        <v>15.5</v>
      </c>
      <c r="AR51" s="367">
        <v>6.5</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562</v>
      </c>
      <c r="AM52" s="370">
        <v>478356</v>
      </c>
      <c r="AN52" s="371">
        <v>42875</v>
      </c>
      <c r="AO52" s="372">
        <v>-20.399999999999999</v>
      </c>
      <c r="AP52" s="373">
        <v>44299</v>
      </c>
      <c r="AQ52" s="374">
        <v>-18.600000000000001</v>
      </c>
      <c r="AR52" s="375">
        <v>-1.8</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563</v>
      </c>
      <c r="AL53" s="354"/>
      <c r="AM53" s="362">
        <v>1823292</v>
      </c>
      <c r="AN53" s="363">
        <v>165498</v>
      </c>
      <c r="AO53" s="364">
        <v>18</v>
      </c>
      <c r="AP53" s="365">
        <v>78903</v>
      </c>
      <c r="AQ53" s="366">
        <v>-25.6</v>
      </c>
      <c r="AR53" s="367">
        <v>43.6</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562</v>
      </c>
      <c r="AM54" s="370">
        <v>892348</v>
      </c>
      <c r="AN54" s="371">
        <v>80997</v>
      </c>
      <c r="AO54" s="372">
        <v>88.9</v>
      </c>
      <c r="AP54" s="373">
        <v>49201</v>
      </c>
      <c r="AQ54" s="374">
        <v>11.1</v>
      </c>
      <c r="AR54" s="375">
        <v>77.8</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564</v>
      </c>
      <c r="AL55" s="354"/>
      <c r="AM55" s="362">
        <v>1971994</v>
      </c>
      <c r="AN55" s="363">
        <v>181433</v>
      </c>
      <c r="AO55" s="364">
        <v>9.6</v>
      </c>
      <c r="AP55" s="365">
        <v>82993</v>
      </c>
      <c r="AQ55" s="366">
        <v>5.2</v>
      </c>
      <c r="AR55" s="367">
        <v>4.4000000000000004</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562</v>
      </c>
      <c r="AM56" s="370">
        <v>1040260</v>
      </c>
      <c r="AN56" s="371">
        <v>95709</v>
      </c>
      <c r="AO56" s="372">
        <v>18.2</v>
      </c>
      <c r="AP56" s="373">
        <v>46787</v>
      </c>
      <c r="AQ56" s="374">
        <v>-4.9000000000000004</v>
      </c>
      <c r="AR56" s="375">
        <v>23.1</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565</v>
      </c>
      <c r="AL57" s="354"/>
      <c r="AM57" s="362">
        <v>1602454</v>
      </c>
      <c r="AN57" s="363">
        <v>149748</v>
      </c>
      <c r="AO57" s="364">
        <v>-17.5</v>
      </c>
      <c r="AP57" s="365">
        <v>108252</v>
      </c>
      <c r="AQ57" s="366">
        <v>30.4</v>
      </c>
      <c r="AR57" s="367">
        <v>-47.9</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562</v>
      </c>
      <c r="AM58" s="370">
        <v>1071371</v>
      </c>
      <c r="AN58" s="371">
        <v>100119</v>
      </c>
      <c r="AO58" s="372">
        <v>4.5999999999999996</v>
      </c>
      <c r="AP58" s="373">
        <v>50321</v>
      </c>
      <c r="AQ58" s="374">
        <v>7.6</v>
      </c>
      <c r="AR58" s="375">
        <v>-3</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566</v>
      </c>
      <c r="AL59" s="354"/>
      <c r="AM59" s="362">
        <v>1526771</v>
      </c>
      <c r="AN59" s="363">
        <v>145587</v>
      </c>
      <c r="AO59" s="364">
        <v>-2.8</v>
      </c>
      <c r="AP59" s="365">
        <v>93492</v>
      </c>
      <c r="AQ59" s="366">
        <v>-13.6</v>
      </c>
      <c r="AR59" s="367">
        <v>10.8</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562</v>
      </c>
      <c r="AM60" s="370">
        <v>660716</v>
      </c>
      <c r="AN60" s="371">
        <v>63003</v>
      </c>
      <c r="AO60" s="372">
        <v>-37.1</v>
      </c>
      <c r="AP60" s="373">
        <v>53316</v>
      </c>
      <c r="AQ60" s="374">
        <v>6</v>
      </c>
      <c r="AR60" s="375">
        <v>-43.1</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567</v>
      </c>
      <c r="AL61" s="376"/>
      <c r="AM61" s="377">
        <v>1697821</v>
      </c>
      <c r="AN61" s="378">
        <v>156500</v>
      </c>
      <c r="AO61" s="379">
        <v>5.9</v>
      </c>
      <c r="AP61" s="380">
        <v>93946</v>
      </c>
      <c r="AQ61" s="381">
        <v>2.4</v>
      </c>
      <c r="AR61" s="367">
        <v>3.5</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562</v>
      </c>
      <c r="AM62" s="370">
        <v>828610</v>
      </c>
      <c r="AN62" s="371">
        <v>76541</v>
      </c>
      <c r="AO62" s="372">
        <v>10.8</v>
      </c>
      <c r="AP62" s="373">
        <v>48785</v>
      </c>
      <c r="AQ62" s="374">
        <v>0.2</v>
      </c>
      <c r="AR62" s="375">
        <v>10.6</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JXOCuNYDWk4XBGhRMFogaUwkHihiQ2KBH2lCe2AG6J3Iw1qaA9yelIzkBGfLNrCxZ2gw8orHKA3EkZ4kr5eseQ==" saltValue="Yps49EqUEFZyIDqOmd9r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6" zoomScaleNormal="10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569</v>
      </c>
    </row>
    <row r="120" spans="125:125" ht="13.5" hidden="1" customHeight="1" x14ac:dyDescent="0.15"/>
    <row r="121" spans="125:125" ht="13.5" hidden="1" customHeight="1" x14ac:dyDescent="0.15">
      <c r="DU121" s="289"/>
    </row>
  </sheetData>
  <sheetProtection algorithmName="SHA-512" hashValue="B0CQDAtqqETZhtv3/MFPow1dNUihCakuEdnEcNAg87W56lEp+dZPxN+l7x/dJk/oq7m3VAMFSoQwhdYCld6aiA==" saltValue="wFhPGtjhHlPqydJxlikt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1" zoomScale="75" zoomScaleNormal="75"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570</v>
      </c>
    </row>
  </sheetData>
  <sheetProtection algorithmName="SHA-512" hashValue="Yw8YYCyFYdawZEjT0ww5pxTM6K/fNPJP7J7ZuGkzedGaRz3VzvscAyppLwCD/P5e/aFQanybEPS5R04NIS6s2Q==" saltValue="fmEj+/ncnilGswkLk9uF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7" t="s">
        <v>3</v>
      </c>
      <c r="D47" s="1237"/>
      <c r="E47" s="1238"/>
      <c r="F47" s="11">
        <v>36.770000000000003</v>
      </c>
      <c r="G47" s="12">
        <v>42.09</v>
      </c>
      <c r="H47" s="12">
        <v>40.159999999999997</v>
      </c>
      <c r="I47" s="12">
        <v>41.46</v>
      </c>
      <c r="J47" s="13">
        <v>44.4</v>
      </c>
    </row>
    <row r="48" spans="2:10" ht="57.75" customHeight="1" x14ac:dyDescent="0.15">
      <c r="B48" s="14"/>
      <c r="C48" s="1239" t="s">
        <v>4</v>
      </c>
      <c r="D48" s="1239"/>
      <c r="E48" s="1240"/>
      <c r="F48" s="15">
        <v>8.4600000000000009</v>
      </c>
      <c r="G48" s="16">
        <v>6.95</v>
      </c>
      <c r="H48" s="16">
        <v>6.96</v>
      </c>
      <c r="I48" s="16">
        <v>5.54</v>
      </c>
      <c r="J48" s="17">
        <v>6.86</v>
      </c>
    </row>
    <row r="49" spans="2:10" ht="57.75" customHeight="1" thickBot="1" x14ac:dyDescent="0.2">
      <c r="B49" s="18"/>
      <c r="C49" s="1241" t="s">
        <v>5</v>
      </c>
      <c r="D49" s="1241"/>
      <c r="E49" s="1242"/>
      <c r="F49" s="19">
        <v>5.5</v>
      </c>
      <c r="G49" s="20">
        <v>2.65</v>
      </c>
      <c r="H49" s="20" t="s">
        <v>576</v>
      </c>
      <c r="I49" s="20" t="s">
        <v>577</v>
      </c>
      <c r="J49" s="21">
        <v>2.75</v>
      </c>
    </row>
    <row r="50" spans="2:10" ht="13.5" customHeight="1" x14ac:dyDescent="0.15"/>
  </sheetData>
  <sheetProtection algorithmName="SHA-512" hashValue="b8NpWIcvBQFU1Ou5c/lXuNA+O33ZrN8Sfs7qn/BEoTD41H8dHh2Q7an7QviyIBeDgEA5sQZ0G7hVZi/bUqTw6A==" saltValue="AG0Pp7nHvHiUKNgNe3gr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2021-09-22T05:23:10Z</cp:lastPrinted>
  <dcterms:created xsi:type="dcterms:W3CDTF">2021-02-05T02:24:21Z</dcterms:created>
  <dcterms:modified xsi:type="dcterms:W3CDTF">2021-10-19T01:56:38Z</dcterms:modified>
  <cp:category/>
</cp:coreProperties>
</file>